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E:\transparenta\"/>
    </mc:Choice>
  </mc:AlternateContent>
  <xr:revisionPtr revIDLastSave="0" documentId="13_ncr:1_{2E46B3A4-22D2-426B-A1BA-82788417D1D1}" xr6:coauthVersionLast="47" xr6:coauthVersionMax="47" xr10:uidLastSave="{00000000-0000-0000-0000-000000000000}"/>
  <bookViews>
    <workbookView xWindow="-120" yWindow="-120" windowWidth="29040" windowHeight="15840" xr2:uid="{00000000-000D-0000-FFFF-FFFF00000000}"/>
  </bookViews>
  <sheets>
    <sheet name="Internet salarii "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2" i="1" l="1"/>
  <c r="J243" i="1"/>
  <c r="J232" i="1"/>
  <c r="J226" i="1"/>
  <c r="J223" i="1"/>
  <c r="J224" i="1"/>
  <c r="J191" i="1"/>
  <c r="J159" i="1"/>
  <c r="J156" i="1"/>
  <c r="J157" i="1"/>
  <c r="J153" i="1"/>
  <c r="J154" i="1"/>
  <c r="J143" i="1"/>
  <c r="J136" i="1"/>
  <c r="J137" i="1"/>
  <c r="J138" i="1"/>
  <c r="I118" i="1"/>
  <c r="K118" i="1" s="1"/>
  <c r="I105" i="1"/>
  <c r="K105" i="1" s="1"/>
  <c r="I100" i="1"/>
  <c r="K100" i="1" s="1"/>
  <c r="I94" i="1"/>
  <c r="K94" i="1" s="1"/>
  <c r="I83" i="1"/>
  <c r="K83" i="1" s="1"/>
  <c r="I78" i="1"/>
  <c r="K78" i="1" s="1"/>
  <c r="I70" i="1"/>
  <c r="K70" i="1" s="1"/>
  <c r="I63" i="1"/>
  <c r="K63" i="1" s="1"/>
  <c r="I64" i="1"/>
  <c r="K64" i="1" s="1"/>
  <c r="I20" i="1"/>
  <c r="L20" i="1" s="1"/>
  <c r="J246" i="1" l="1"/>
  <c r="J245" i="1"/>
  <c r="J241" i="1"/>
  <c r="J221" i="1"/>
  <c r="J155" i="1"/>
  <c r="J144" i="1"/>
  <c r="J142" i="1"/>
  <c r="J182" i="1"/>
  <c r="J237" i="1"/>
  <c r="J236" i="1"/>
  <c r="J235" i="1"/>
  <c r="J234" i="1"/>
  <c r="J233" i="1"/>
  <c r="J152" i="1"/>
  <c r="I122" i="1" l="1"/>
  <c r="I120" i="1"/>
  <c r="I119" i="1"/>
  <c r="I114" i="1"/>
  <c r="I108" i="1"/>
  <c r="I102" i="1"/>
  <c r="I96" i="1"/>
  <c r="I90" i="1"/>
  <c r="I84" i="1"/>
  <c r="I72" i="1"/>
  <c r="I60" i="1"/>
  <c r="I58" i="1"/>
  <c r="I53" i="1"/>
  <c r="K53" i="1" s="1"/>
  <c r="I52" i="1"/>
  <c r="K52" i="1" s="1"/>
  <c r="I51" i="1"/>
  <c r="K51" i="1" s="1"/>
  <c r="I50" i="1"/>
  <c r="K50" i="1" s="1"/>
  <c r="I46" i="1"/>
  <c r="I39" i="1"/>
  <c r="I33" i="1"/>
  <c r="L33" i="1" s="1"/>
  <c r="I32" i="1"/>
  <c r="L32" i="1" s="1"/>
  <c r="I31" i="1"/>
  <c r="L31" i="1" s="1"/>
  <c r="I30" i="1"/>
  <c r="L30" i="1" s="1"/>
  <c r="I28" i="1"/>
  <c r="L28" i="1" s="1"/>
  <c r="I27" i="1"/>
  <c r="I26" i="1"/>
  <c r="I25" i="1"/>
  <c r="I24" i="1"/>
  <c r="L21" i="1"/>
  <c r="I17" i="1"/>
  <c r="I18" i="1"/>
  <c r="I19" i="1"/>
  <c r="H12" i="1"/>
  <c r="I9" i="1"/>
  <c r="I10" i="1"/>
  <c r="I11" i="1"/>
  <c r="I12" i="1"/>
  <c r="I13" i="1"/>
  <c r="I8" i="1"/>
  <c r="J214" i="1" l="1"/>
  <c r="K253" i="1"/>
  <c r="K254" i="1"/>
  <c r="J178" i="1"/>
  <c r="J135" i="1" l="1"/>
  <c r="L8" i="1" l="1"/>
  <c r="K255" i="1" l="1"/>
  <c r="K256" i="1"/>
  <c r="K257" i="1"/>
  <c r="K258" i="1"/>
  <c r="K259" i="1"/>
  <c r="K260" i="1"/>
  <c r="K261" i="1"/>
  <c r="J228" i="1"/>
  <c r="J218" i="1"/>
  <c r="J211" i="1"/>
  <c r="J209" i="1"/>
  <c r="J160" i="1"/>
  <c r="J201" i="1"/>
  <c r="J200" i="1"/>
  <c r="J198" i="1"/>
  <c r="J192" i="1"/>
  <c r="J166" i="1"/>
  <c r="J132" i="1"/>
  <c r="J133" i="1"/>
  <c r="J134" i="1"/>
  <c r="J145" i="1"/>
  <c r="J148" i="1"/>
  <c r="J151" i="1"/>
  <c r="J158" i="1"/>
  <c r="J167" i="1"/>
  <c r="J170" i="1"/>
  <c r="J171" i="1"/>
  <c r="J172" i="1"/>
  <c r="J173" i="1"/>
  <c r="J179" i="1"/>
  <c r="J185" i="1"/>
  <c r="J186" i="1"/>
  <c r="J193" i="1"/>
  <c r="J196" i="1"/>
  <c r="J197" i="1"/>
  <c r="J199" i="1"/>
  <c r="J202" i="1"/>
  <c r="J207" i="1"/>
  <c r="J208" i="1"/>
  <c r="J210" i="1"/>
  <c r="J212" i="1"/>
  <c r="J217" i="1"/>
  <c r="J219" i="1"/>
  <c r="J220" i="1"/>
  <c r="J225" i="1"/>
  <c r="J227" i="1"/>
  <c r="J229" i="1"/>
  <c r="J238" i="1"/>
  <c r="J131" i="1"/>
  <c r="J130" i="1"/>
  <c r="K119" i="1"/>
  <c r="J129" i="1" l="1"/>
  <c r="K121" i="1"/>
  <c r="K120" i="1"/>
  <c r="K114" i="1"/>
  <c r="K108" i="1"/>
  <c r="K102" i="1"/>
  <c r="K96" i="1"/>
  <c r="K90" i="1"/>
  <c r="K84" i="1"/>
  <c r="K72" i="1"/>
  <c r="K60" i="1"/>
  <c r="K46" i="1"/>
  <c r="L39" i="1"/>
  <c r="L27" i="1"/>
  <c r="L26" i="1"/>
  <c r="L25" i="1"/>
  <c r="L24" i="1"/>
  <c r="L19" i="1"/>
  <c r="L18" i="1"/>
  <c r="L17" i="1"/>
  <c r="L16" i="1"/>
  <c r="L13" i="1"/>
  <c r="L11" i="1"/>
  <c r="L9" i="1"/>
  <c r="L10" i="1" l="1"/>
  <c r="L12" i="1"/>
  <c r="K122" i="1"/>
</calcChain>
</file>

<file path=xl/sharedStrings.xml><?xml version="1.0" encoding="utf-8"?>
<sst xmlns="http://schemas.openxmlformats.org/spreadsheetml/2006/main" count="181" uniqueCount="98">
  <si>
    <t>FUNCTII PUBLICE, salariul de bază conform Legii 153/2017</t>
  </si>
  <si>
    <t>Nr. crt.</t>
  </si>
  <si>
    <t xml:space="preserve">FUNCŢIA                                </t>
  </si>
  <si>
    <t>Nivelul studiilor</t>
  </si>
  <si>
    <t xml:space="preserve">Gradaţia </t>
  </si>
  <si>
    <t xml:space="preserve">Coeficient </t>
  </si>
  <si>
    <t>Spor CFP 10%</t>
  </si>
  <si>
    <t>Spor cond. periculoase sau vătămătoare de muncă  6%</t>
  </si>
  <si>
    <t>Salar brut</t>
  </si>
  <si>
    <t>S</t>
  </si>
  <si>
    <t>Director general  adjunct, grad II</t>
  </si>
  <si>
    <t>Director general  adjunct economic, grad II</t>
  </si>
  <si>
    <t>Sef serviciu,  grad II</t>
  </si>
  <si>
    <t xml:space="preserve">Auditor, clasa I, grad prof. superior </t>
  </si>
  <si>
    <t xml:space="preserve">Consilier, consilier juridic, Inspector, clasa I, grad prof. superior </t>
  </si>
  <si>
    <t xml:space="preserve">Consilier, consilier juridic, Inspector, clasa I, grad profesional principal </t>
  </si>
  <si>
    <t xml:space="preserve">Consilier, consilier juridic, Inspector, clasa I, grad profesional asistent </t>
  </si>
  <si>
    <t>Referent, clasa III, grad profesional superior</t>
  </si>
  <si>
    <t>M</t>
  </si>
  <si>
    <t xml:space="preserve">          PERSONAL CONTRACTUAL, salariul de bază conform Legii 153/2017</t>
  </si>
  <si>
    <t>Sef serviciu, grad II</t>
  </si>
  <si>
    <t>Inspector de specialitate, grad IA</t>
  </si>
  <si>
    <t>Inspector de specialitate, grad I</t>
  </si>
  <si>
    <t>Inspector de specialitate, grad II</t>
  </si>
  <si>
    <t>Referent, grad IA</t>
  </si>
  <si>
    <t>Administrator I.</t>
  </si>
  <si>
    <t>Magaziner</t>
  </si>
  <si>
    <t>G/M</t>
  </si>
  <si>
    <t>Sofer I.</t>
  </si>
  <si>
    <t>Muncitor calif. I.</t>
  </si>
  <si>
    <t>G</t>
  </si>
  <si>
    <t>Muncitor calif. II.</t>
  </si>
  <si>
    <t>Muncitor calif. III.</t>
  </si>
  <si>
    <t>Portar</t>
  </si>
  <si>
    <t>Sef centru, grad I</t>
  </si>
  <si>
    <t>Spor condiţii 15%</t>
  </si>
  <si>
    <t>Sef centru, grad II</t>
  </si>
  <si>
    <t>Coordonator personal de specialitate</t>
  </si>
  <si>
    <t xml:space="preserve"> Medic specialist cu 1/2 normă</t>
  </si>
  <si>
    <t>Psiholog principal</t>
  </si>
  <si>
    <t>Psiholog specialist</t>
  </si>
  <si>
    <t>Psiholog practicant</t>
  </si>
  <si>
    <t xml:space="preserve">Kinetoterapeut </t>
  </si>
  <si>
    <t>PL</t>
  </si>
  <si>
    <t>Educator principal</t>
  </si>
  <si>
    <t xml:space="preserve">Educator </t>
  </si>
  <si>
    <t>SSD</t>
  </si>
  <si>
    <t>Asistent medical principal</t>
  </si>
  <si>
    <t xml:space="preserve">Asistent medical </t>
  </si>
  <si>
    <t>Instructor de ergoterapie</t>
  </si>
  <si>
    <t>Infirmieră</t>
  </si>
  <si>
    <t>M,G</t>
  </si>
  <si>
    <t>Supraveghetor de noapte</t>
  </si>
  <si>
    <t>Îngrijitoare</t>
  </si>
  <si>
    <t>Bucătar</t>
  </si>
  <si>
    <t>Spor pentru activităţi care se desfăşoară în condiţii deosebite  15%</t>
  </si>
  <si>
    <t>Spor pentru al II-lea copil dat în plasament  15%</t>
  </si>
  <si>
    <t>Spor pentru continuitate de muncă 7,5%</t>
  </si>
  <si>
    <t>Spor pentru copii cu handicap 25%</t>
  </si>
  <si>
    <t>Asistent maternal profesionist</t>
  </si>
  <si>
    <t xml:space="preserve">Director General, </t>
  </si>
  <si>
    <t>Şef Serviciu RU,</t>
  </si>
  <si>
    <t>Elekes Zoltán</t>
  </si>
  <si>
    <t>Director general, grad II</t>
  </si>
  <si>
    <t>Medic primar psihiatru cu 1/2 norma</t>
  </si>
  <si>
    <t>Spor condiţii 
deosebit de 
periculoase 50%</t>
  </si>
  <si>
    <t>Psihopedagog principal, 1/2 norma</t>
  </si>
  <si>
    <t>Pedagog de recuperare principal</t>
  </si>
  <si>
    <t>Spor 50% pentru titlu ștințific de doctor</t>
  </si>
  <si>
    <t xml:space="preserve">Salariul de bază </t>
  </si>
  <si>
    <t xml:space="preserve">          PERSONAL CONTRACTUAL, Asistenţi maternali profesionişti, salariul de bază conform Legii 153/2017</t>
  </si>
  <si>
    <t>Asistent Social practicant</t>
  </si>
  <si>
    <t>Terapeut ocupational</t>
  </si>
  <si>
    <t>Instructor de ergoterapie principal</t>
  </si>
  <si>
    <t>Administrator II.</t>
  </si>
  <si>
    <t>Funcționar adm.economic 1/2 n</t>
  </si>
  <si>
    <t>Asistent Social specialist</t>
  </si>
  <si>
    <t>Asistent Social principal</t>
  </si>
  <si>
    <t>kinetoterapeut principal</t>
  </si>
  <si>
    <t>Bene Enikő</t>
  </si>
  <si>
    <t>Persoanele care desfășoară activități în cadrul unei echipe de proiect finanțat din fonduri europene nerambursabile și/sau fonduri externe rambursabile, precum și
personalul implicat în implementarea Mecanismului de redresare și reziliență, beneficiază de o majorare cu cel mult 50% aplicată la salariul de bază lunar,
proporțional cu timpul efectiv alocat realizării activităților pentru fiecare proiect, conform art. 16 alin. (1) din Legea nr. 153/2017, respectiv Legii nr. 230/2021;</t>
  </si>
  <si>
    <t>Conform prevederilor Hotărârii Guvernului nr. 751/2018, care prevede că persoanele care, în conformitate cu certificatul de încadrare în grad de handicap,
 sunt încadrate în grad de handicap grav sau accentuat, de oricare tip prevăzut de art. 86 alin. (2) din Legea nr. 448/2006 privind protecţia şi promovarea
 drepturilor persoanelor cu handicap, republicată, cu modificările şi completările ulterioare, beneficiază, pentru activitatea desfăşurată în cadrul programului 
normal de lucru, de un spor de 15% din salariul de bază/solda de funcţie/salariul de funcţie/indemnizaţia de încadrare, prevăzut la art. 22 din Legea-cadru 
nr. 153/2017 privind salarizarea personalului plătit din fonduri publice, cu modificările şi completările ulterioare;</t>
  </si>
  <si>
    <t>Nota:</t>
  </si>
  <si>
    <t>Personalul care exercită activitatea de control financiar preventiv beneficiază de o majorare a salariului de bază cu 10%, art. 15 din Legea-cadru nr. 153/2017;</t>
  </si>
  <si>
    <t>Pentru activitatea desfăşurată în cadrul comisiei de concurs, precum şi pentru cea desfăşurată în cadrul comisiei de soluţionare a contestaţiilor, membrii şi secretarii
acestora, în vederea organizării și dezvoltării carierei personalului contractual din sectorul bugetar plătit din fonduri publice, au dreptul la o indemnizaţie
reprezentând 10% din salariul de bază minim brut pe ţară garantat în plată, potrivit art. 30 alin. (1) din HG 1336/2022.</t>
  </si>
  <si>
    <t>Conform art. VII alin. (12) din Ordonanţă de urgenţă a Guvernului nr. 121/2023 pentru modificarea şi completarea Ordonanţei de urgenţă a Guvernului nr. 57/2019
 privind Codul administrativ, precum şi pentru modificarea art. III din Ordonanţa de urgenţă a Guvernului nr. 191/2022 pentru modificarea şi 
completarea Ordonanţei de urgenţă a Guvernului nr. 57/2019 privind Codul administrativ, în vederea organizării si dezvoltării carierei funcționarilor publici, 
membrii comisiilor de concurs, ai comisiilor de soluţionare a contestaţiilor, precum şi secretarii acestor comisii au dreptul la o indemnizaţie 
reprezentând 10% din salariul de bază minim brut pe ţară garantat în plată.</t>
  </si>
  <si>
    <t>Personalul care, potrivit programului normal de lucru, îşi desfăşoară activitatea în timpul nopţii, între orele 22,00 şi 6,00, beneficiază pentru orele lucrate 
în acest interval de un spor pentru munca prestată în timpul nopţii de 25% din salariul de bază, dacă timpul astfel lucrat reprezintă 
cel puţin 3 ore de noapte din timpul normal de lucru (în temeiul art. 20 din Legea-cadru nr. 153/2017);</t>
  </si>
  <si>
    <t>Indemnizație de hrană se acordă conform condițiile art. 36 alin. (1) din OUG nr. 114/2018 și art. I, pct. 15 din OUG. nr. 1/2020 și art. 18 din Legea – cadru nr. 153/2017,
 art.I alin.(4) din OUG nr. 168/2022, în cuantum de 347 lei/lună;</t>
  </si>
  <si>
    <t>Potrivit prevederilor art. LII din OUG nr. 156/2024, se acordă vouchere de vacanţă în cuantum de 800 lei, în perioada 1 ianuarie 2025 - 31 decembrie 2025,
 personalului ale cărui salarii de bază nete din luna anterioară acordării acestora sunt de până la 8.000 lei. Voucherele de vacanţă emise în cursul anului 2025 
se utilizează pentru plata a cel mult 50% din contravaloarea pachetelor de servicii turistice achiziţionate, respectiv 800 de lei 
pentru achiziţionarea de pachete de servicii turistice în valoare de cel puţin 1.600 lei;</t>
  </si>
  <si>
    <t>Informații cu privire la limitări ale veniturilor:</t>
  </si>
  <si>
    <t>* Nivelul veniturilor salariale pentru personalul din cadrul DGASPC Harghita, se stabilește în condițiile prevederilor art. 11 din Legea-cadru nr. 153/2017, 
cu modificările și completările ulterioare, fără a depășii nivelul indemnizației lunare a funcției de vicepreședinte al Consiliului Județean Harghita</t>
  </si>
  <si>
    <t>*</t>
  </si>
  <si>
    <t>Personalul care se desfășoară activitatea în condiții deosebit de periculoase, în centrele de recuperare și reabilitare neuropsihiatrică/alte centre rezidențiale pentru persoane cu afecțiuni neuropsihiatrice, în module de reabilitare comportamentală, precum și personalul din unitățile de asistență socială în care sunt îngrijiți bolnavii cu TBC, SIDA sau cu nevoi de recuperare neuromotorie, neuropsihomotorie, neuromusculară și neurologic, un spor de 50% din salariul de bază, corespunzător timpului lucrat la locurile de muncă respective, art. 14 din Cap. II, Anexa II din Legea-Cadru nr. 153/2017</t>
  </si>
  <si>
    <t>Asistenții maternali profesioniști beneficiază de un spor de 7,5% din salariul de bază pentru asigurarea continuității în muncă, art. 14 din Cap. II, Anexa II din Legea-Cadru nr. 153/2017</t>
  </si>
  <si>
    <t>Asistenții maternali profesioniști beneficiază de un spor de 15% din salariul de bază pentru al II-lea copil dat în plasament; art. 14 din Cap. II, Anexa II din Legea-Cadru nr. 153/2017</t>
  </si>
  <si>
    <t>Personalul care deține titlul științific de doctor beneficiază de o indemnizație pentru titlul științific de doctor în cuantum de 50% din nivelul salariului de bază minim brut pe țară garantat în plată, art. 14 din Legea-cadru nr. 153/2017</t>
  </si>
  <si>
    <t>Personalul care se desfășoară activitatea în condiții periculoase sau vătămătoare,beneficiază un spor de 6% respectiv 15% din salariul de bază, dar nu mai mult de
1.500 lei brut lunar, corespunzător timpului lucrat la locurile de muncă respective, cu respectarea prevederilor legale în vigoare, art. 13 din Legea-cadru nr. 153/2017,</t>
  </si>
  <si>
    <r>
      <t xml:space="preserve">Grila de salarizare, luna martie 2025 al </t>
    </r>
    <r>
      <rPr>
        <b/>
        <sz val="14"/>
        <color indexed="8"/>
        <rFont val="Calibri"/>
        <family val="2"/>
      </rPr>
      <t>DGASPC HARGHITA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</si>
</sst>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4"/>
      <name val="Calibri"/>
      <family val="2"/>
      <scheme val="minor"/>
    </font>
    <font>
      <b/>
      <sz val="14"/>
      <color indexed="8"/>
      <name val="Calibri"/>
      <family val="2"/>
    </font>
    <font>
      <b/>
      <sz val="11"/>
      <name val="Calibri"/>
      <family val="2"/>
      <scheme val="minor"/>
    </font>
    <font>
      <sz val="12"/>
      <name val="Calibri"/>
      <family val="2"/>
      <charset val="238"/>
      <scheme val="minor"/>
    </font>
    <font>
      <b/>
      <sz val="12"/>
      <name val="Calibri"/>
      <family val="2"/>
      <scheme val="minor"/>
    </font>
    <font>
      <sz val="12"/>
      <color theme="0"/>
      <name val="Calibri"/>
      <family val="2"/>
      <charset val="238"/>
      <scheme val="minor"/>
    </font>
    <font>
      <b/>
      <sz val="12"/>
      <color theme="0"/>
      <name val="Calibri"/>
      <family val="2"/>
      <scheme val="minor"/>
    </font>
    <font>
      <sz val="11"/>
      <color indexed="57"/>
      <name val="Calibri"/>
      <family val="2"/>
      <scheme val="minor"/>
    </font>
    <font>
      <sz val="12"/>
      <name val="Calibri"/>
      <family val="2"/>
      <scheme val="minor"/>
    </font>
    <font>
      <b/>
      <sz val="11"/>
      <name val="Calibri"/>
      <family val="2"/>
      <charset val="238"/>
      <scheme val="minor"/>
    </font>
    <font>
      <sz val="12"/>
      <color indexed="57"/>
      <name val="Calibri"/>
      <family val="2"/>
      <scheme val="minor"/>
    </font>
    <font>
      <b/>
      <sz val="12"/>
      <color rgb="FFFF0000"/>
      <name val="Calibri"/>
      <family val="2"/>
      <scheme val="minor"/>
    </font>
    <font>
      <sz val="12"/>
      <color rgb="FFFF0000"/>
      <name val="Calibri"/>
      <family val="2"/>
      <scheme val="minor"/>
    </font>
    <font>
      <b/>
      <sz val="12"/>
      <name val="Calibri"/>
      <family val="2"/>
      <charset val="23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s>
  <cellStyleXfs count="3">
    <xf numFmtId="0" fontId="0" fillId="0" borderId="0"/>
    <xf numFmtId="0" fontId="5" fillId="0" borderId="0"/>
    <xf numFmtId="0" fontId="1" fillId="0" borderId="0"/>
  </cellStyleXfs>
  <cellXfs count="231">
    <xf numFmtId="0" fontId="0" fillId="0" borderId="0" xfId="0"/>
    <xf numFmtId="0" fontId="6" fillId="0" borderId="0" xfId="1" applyFont="1"/>
    <xf numFmtId="0" fontId="7" fillId="0" borderId="0" xfId="1" applyFont="1"/>
    <xf numFmtId="0" fontId="3" fillId="0" borderId="0" xfId="1" applyFont="1"/>
    <xf numFmtId="0" fontId="6" fillId="0" borderId="0" xfId="1" applyFont="1" applyAlignment="1">
      <alignment horizontal="center"/>
    </xf>
    <xf numFmtId="0" fontId="9" fillId="2" borderId="1" xfId="1" applyFont="1" applyFill="1" applyBorder="1" applyAlignment="1">
      <alignment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3" borderId="0" xfId="1" applyFont="1" applyFill="1" applyAlignment="1">
      <alignment horizontal="center" vertical="center" wrapText="1"/>
    </xf>
    <xf numFmtId="0" fontId="6" fillId="0" borderId="5" xfId="1" applyFont="1" applyBorder="1"/>
    <xf numFmtId="0" fontId="11" fillId="0" borderId="6" xfId="1" applyFont="1" applyBorder="1"/>
    <xf numFmtId="1" fontId="11" fillId="0" borderId="7" xfId="1" applyNumberFormat="1" applyFont="1" applyBorder="1"/>
    <xf numFmtId="0" fontId="11" fillId="0" borderId="0" xfId="1" applyFont="1"/>
    <xf numFmtId="1" fontId="11" fillId="0" borderId="0" xfId="1" applyNumberFormat="1" applyFont="1"/>
    <xf numFmtId="0" fontId="6" fillId="0" borderId="10" xfId="1" applyFont="1" applyBorder="1" applyAlignment="1">
      <alignment horizontal="center"/>
    </xf>
    <xf numFmtId="0" fontId="6" fillId="0" borderId="10" xfId="1" applyFont="1" applyBorder="1"/>
    <xf numFmtId="0" fontId="13" fillId="0" borderId="11" xfId="1" applyFont="1" applyBorder="1"/>
    <xf numFmtId="0" fontId="13" fillId="0" borderId="0" xfId="1" applyFont="1"/>
    <xf numFmtId="0" fontId="6" fillId="0" borderId="13" xfId="1" applyFont="1" applyBorder="1" applyAlignment="1">
      <alignment horizontal="center"/>
    </xf>
    <xf numFmtId="0" fontId="6" fillId="0" borderId="13" xfId="1" applyFont="1" applyBorder="1"/>
    <xf numFmtId="0" fontId="13" fillId="0" borderId="14" xfId="1" applyFont="1" applyBorder="1"/>
    <xf numFmtId="0" fontId="11" fillId="0" borderId="13" xfId="1" applyFont="1" applyBorder="1"/>
    <xf numFmtId="1" fontId="11" fillId="0" borderId="14" xfId="1" applyNumberFormat="1" applyFont="1" applyBorder="1"/>
    <xf numFmtId="0" fontId="6" fillId="0" borderId="16" xfId="1" applyFont="1" applyBorder="1"/>
    <xf numFmtId="1" fontId="11" fillId="0" borderId="17" xfId="1" applyNumberFormat="1" applyFont="1" applyBorder="1"/>
    <xf numFmtId="0" fontId="6" fillId="0" borderId="9" xfId="1" applyFont="1" applyBorder="1"/>
    <xf numFmtId="1" fontId="9" fillId="0" borderId="10" xfId="1" applyNumberFormat="1" applyFont="1" applyBorder="1" applyAlignment="1">
      <alignment wrapText="1"/>
    </xf>
    <xf numFmtId="0" fontId="6" fillId="0" borderId="12" xfId="1" applyFont="1" applyBorder="1"/>
    <xf numFmtId="1" fontId="9" fillId="0" borderId="13" xfId="1" applyNumberFormat="1" applyFont="1" applyBorder="1"/>
    <xf numFmtId="1" fontId="11" fillId="0" borderId="11" xfId="1" applyNumberFormat="1" applyFont="1" applyBorder="1"/>
    <xf numFmtId="164" fontId="6" fillId="0" borderId="13" xfId="1" applyNumberFormat="1" applyFont="1" applyBorder="1"/>
    <xf numFmtId="0" fontId="6" fillId="0" borderId="15" xfId="1" applyFont="1" applyBorder="1"/>
    <xf numFmtId="1" fontId="9" fillId="0" borderId="16" xfId="1" applyNumberFormat="1" applyFont="1" applyBorder="1"/>
    <xf numFmtId="0" fontId="6" fillId="0" borderId="16" xfId="1" applyFont="1" applyBorder="1" applyAlignment="1">
      <alignment horizontal="center"/>
    </xf>
    <xf numFmtId="1" fontId="12" fillId="0" borderId="10" xfId="1" applyNumberFormat="1" applyFont="1" applyBorder="1"/>
    <xf numFmtId="0" fontId="12" fillId="0" borderId="13" xfId="1" applyFont="1" applyBorder="1"/>
    <xf numFmtId="164" fontId="6" fillId="0" borderId="16" xfId="1" applyNumberFormat="1" applyFont="1" applyBorder="1"/>
    <xf numFmtId="1" fontId="9" fillId="0" borderId="0" xfId="1" applyNumberFormat="1" applyFont="1"/>
    <xf numFmtId="0" fontId="9" fillId="0" borderId="0" xfId="1" applyFont="1"/>
    <xf numFmtId="0" fontId="14" fillId="0" borderId="0" xfId="1" applyFont="1" applyAlignment="1">
      <alignment horizontal="center"/>
    </xf>
    <xf numFmtId="0" fontId="14" fillId="0" borderId="0" xfId="1" applyFont="1"/>
    <xf numFmtId="0" fontId="6" fillId="3" borderId="0" xfId="1" applyFont="1" applyFill="1"/>
    <xf numFmtId="0" fontId="9" fillId="2" borderId="8" xfId="1" applyFont="1" applyFill="1" applyBorder="1" applyAlignment="1">
      <alignment horizontal="center" vertical="center" wrapText="1"/>
    </xf>
    <xf numFmtId="1" fontId="9" fillId="0" borderId="6" xfId="1" applyNumberFormat="1" applyFont="1" applyBorder="1"/>
    <xf numFmtId="0" fontId="6" fillId="0" borderId="6" xfId="1" applyFont="1" applyBorder="1" applyAlignment="1">
      <alignment horizontal="center"/>
    </xf>
    <xf numFmtId="0" fontId="6" fillId="0" borderId="6" xfId="1" applyFont="1" applyBorder="1"/>
    <xf numFmtId="0" fontId="11" fillId="0" borderId="16" xfId="1" applyFont="1" applyBorder="1"/>
    <xf numFmtId="0" fontId="2" fillId="0" borderId="0" xfId="1" applyFont="1"/>
    <xf numFmtId="2" fontId="6" fillId="0" borderId="0" xfId="1" applyNumberFormat="1" applyFont="1"/>
    <xf numFmtId="1" fontId="2" fillId="0" borderId="0" xfId="1" applyNumberFormat="1" applyFont="1"/>
    <xf numFmtId="1" fontId="13" fillId="0" borderId="0" xfId="1" applyNumberFormat="1" applyFont="1"/>
    <xf numFmtId="1" fontId="13" fillId="3" borderId="0" xfId="1" applyNumberFormat="1" applyFont="1" applyFill="1"/>
    <xf numFmtId="0" fontId="9" fillId="0" borderId="6" xfId="1" applyFont="1" applyBorder="1"/>
    <xf numFmtId="0" fontId="11" fillId="0" borderId="10" xfId="1" applyFont="1" applyBorder="1"/>
    <xf numFmtId="0" fontId="15" fillId="0" borderId="13" xfId="1" applyFont="1" applyBorder="1"/>
    <xf numFmtId="0" fontId="15" fillId="0" borderId="16" xfId="1" applyFont="1" applyBorder="1"/>
    <xf numFmtId="0" fontId="9" fillId="0" borderId="10" xfId="1" applyFont="1" applyBorder="1"/>
    <xf numFmtId="0" fontId="4" fillId="0" borderId="13" xfId="1" applyFont="1" applyBorder="1"/>
    <xf numFmtId="0" fontId="6" fillId="3" borderId="5" xfId="1" applyFont="1" applyFill="1" applyBorder="1"/>
    <xf numFmtId="0" fontId="9" fillId="3" borderId="6" xfId="1" applyFont="1" applyFill="1" applyBorder="1"/>
    <xf numFmtId="0" fontId="6" fillId="3" borderId="6" xfId="1" applyFont="1" applyFill="1" applyBorder="1" applyAlignment="1">
      <alignment horizontal="center"/>
    </xf>
    <xf numFmtId="0" fontId="11" fillId="3" borderId="0" xfId="1" applyFont="1" applyFill="1"/>
    <xf numFmtId="1" fontId="11" fillId="3" borderId="0" xfId="1" applyNumberFormat="1" applyFont="1" applyFill="1"/>
    <xf numFmtId="0" fontId="6" fillId="3" borderId="13" xfId="1" applyFont="1" applyFill="1" applyBorder="1" applyAlignment="1">
      <alignment horizontal="left" vertical="center"/>
    </xf>
    <xf numFmtId="0" fontId="6" fillId="3" borderId="9" xfId="1" applyFont="1" applyFill="1" applyBorder="1"/>
    <xf numFmtId="0" fontId="9" fillId="3" borderId="10" xfId="1" applyFont="1" applyFill="1" applyBorder="1"/>
    <xf numFmtId="0" fontId="6" fillId="3" borderId="10" xfId="1" applyFont="1" applyFill="1" applyBorder="1" applyAlignment="1">
      <alignment horizontal="center"/>
    </xf>
    <xf numFmtId="0" fontId="9" fillId="0" borderId="16" xfId="1" applyFont="1" applyBorder="1"/>
    <xf numFmtId="0" fontId="6" fillId="3" borderId="12" xfId="1" applyFont="1" applyFill="1" applyBorder="1"/>
    <xf numFmtId="0" fontId="9" fillId="0" borderId="13" xfId="1" applyFont="1" applyBorder="1"/>
    <xf numFmtId="0" fontId="15" fillId="0" borderId="0" xfId="1" applyFont="1"/>
    <xf numFmtId="0" fontId="11" fillId="2" borderId="2" xfId="1" applyFont="1" applyFill="1" applyBorder="1" applyAlignment="1">
      <alignment horizontal="center" vertical="center" wrapText="1"/>
    </xf>
    <xf numFmtId="0" fontId="17" fillId="0" borderId="0" xfId="1" applyFont="1"/>
    <xf numFmtId="1" fontId="13" fillId="0" borderId="14" xfId="1" applyNumberFormat="1" applyFont="1" applyBorder="1"/>
    <xf numFmtId="0" fontId="6" fillId="3" borderId="13" xfId="1" applyFont="1" applyFill="1" applyBorder="1"/>
    <xf numFmtId="0" fontId="10" fillId="0" borderId="13" xfId="1" applyFont="1" applyBorder="1"/>
    <xf numFmtId="1" fontId="9" fillId="0" borderId="10" xfId="1" applyNumberFormat="1" applyFont="1" applyBorder="1"/>
    <xf numFmtId="1" fontId="10" fillId="0" borderId="10" xfId="1" applyNumberFormat="1" applyFont="1" applyBorder="1"/>
    <xf numFmtId="1" fontId="10" fillId="0" borderId="6" xfId="1" applyNumberFormat="1" applyFont="1" applyBorder="1"/>
    <xf numFmtId="1" fontId="10" fillId="0" borderId="16" xfId="1" applyNumberFormat="1" applyFont="1" applyBorder="1"/>
    <xf numFmtId="1" fontId="9" fillId="0" borderId="6" xfId="1" applyNumberFormat="1" applyFont="1" applyBorder="1" applyAlignment="1">
      <alignment wrapText="1"/>
    </xf>
    <xf numFmtId="1" fontId="6" fillId="0" borderId="13" xfId="1" applyNumberFormat="1" applyFont="1" applyBorder="1"/>
    <xf numFmtId="1" fontId="2" fillId="0" borderId="13" xfId="1" applyNumberFormat="1" applyFont="1" applyBorder="1"/>
    <xf numFmtId="0" fontId="3" fillId="0" borderId="13" xfId="2" applyFont="1" applyBorder="1" applyAlignment="1">
      <alignment wrapText="1"/>
    </xf>
    <xf numFmtId="1" fontId="6" fillId="0" borderId="16" xfId="1" applyNumberFormat="1" applyFont="1" applyBorder="1"/>
    <xf numFmtId="0" fontId="3" fillId="0" borderId="10" xfId="1" applyFont="1" applyBorder="1"/>
    <xf numFmtId="0" fontId="3" fillId="0" borderId="6" xfId="2" applyFont="1" applyBorder="1" applyAlignment="1">
      <alignment wrapText="1"/>
    </xf>
    <xf numFmtId="0" fontId="9" fillId="0" borderId="10" xfId="1" applyFont="1" applyBorder="1" applyAlignment="1">
      <alignment horizontal="left" wrapText="1"/>
    </xf>
    <xf numFmtId="0" fontId="9" fillId="3" borderId="13" xfId="1" applyFont="1" applyFill="1" applyBorder="1"/>
    <xf numFmtId="0" fontId="6" fillId="3" borderId="13" xfId="1" applyFont="1" applyFill="1" applyBorder="1" applyAlignment="1">
      <alignment horizontal="center"/>
    </xf>
    <xf numFmtId="0" fontId="3" fillId="0" borderId="10" xfId="2" applyFont="1" applyBorder="1" applyAlignment="1">
      <alignment wrapText="1"/>
    </xf>
    <xf numFmtId="0" fontId="11" fillId="2" borderId="3" xfId="1" applyFont="1" applyFill="1" applyBorder="1" applyAlignment="1">
      <alignment horizontal="center" vertical="center" wrapText="1"/>
    </xf>
    <xf numFmtId="165" fontId="6" fillId="0" borderId="10" xfId="1" applyNumberFormat="1" applyFont="1" applyBorder="1"/>
    <xf numFmtId="165" fontId="6" fillId="0" borderId="13" xfId="1" applyNumberFormat="1" applyFont="1" applyBorder="1"/>
    <xf numFmtId="0" fontId="2" fillId="0" borderId="13" xfId="1" applyFont="1" applyBorder="1"/>
    <xf numFmtId="164" fontId="2" fillId="0" borderId="13" xfId="1" applyNumberFormat="1" applyFont="1" applyBorder="1"/>
    <xf numFmtId="0" fontId="18" fillId="0" borderId="13" xfId="1" applyFont="1" applyBorder="1"/>
    <xf numFmtId="0" fontId="19" fillId="0" borderId="13" xfId="1" applyFont="1" applyBorder="1"/>
    <xf numFmtId="1" fontId="18" fillId="0" borderId="14" xfId="1" applyNumberFormat="1" applyFont="1" applyBorder="1"/>
    <xf numFmtId="0" fontId="2" fillId="0" borderId="10" xfId="1" applyFont="1" applyBorder="1"/>
    <xf numFmtId="0" fontId="18" fillId="0" borderId="10" xfId="1" applyFont="1" applyBorder="1"/>
    <xf numFmtId="1" fontId="19" fillId="0" borderId="10" xfId="1" applyNumberFormat="1" applyFont="1" applyBorder="1"/>
    <xf numFmtId="0" fontId="18" fillId="0" borderId="11" xfId="1" applyFont="1" applyBorder="1"/>
    <xf numFmtId="164" fontId="2" fillId="0" borderId="10" xfId="1" applyNumberFormat="1" applyFont="1" applyBorder="1"/>
    <xf numFmtId="1" fontId="18" fillId="0" borderId="11" xfId="1" applyNumberFormat="1" applyFont="1" applyBorder="1"/>
    <xf numFmtId="0" fontId="18" fillId="0" borderId="14" xfId="1" applyFont="1" applyBorder="1"/>
    <xf numFmtId="0" fontId="19" fillId="0" borderId="10" xfId="1" applyFont="1" applyBorder="1"/>
    <xf numFmtId="0" fontId="11" fillId="0" borderId="18" xfId="1" applyFont="1" applyBorder="1"/>
    <xf numFmtId="0" fontId="11" fillId="0" borderId="19" xfId="1" applyFont="1" applyBorder="1"/>
    <xf numFmtId="0" fontId="11" fillId="0" borderId="20" xfId="1" applyFont="1" applyBorder="1"/>
    <xf numFmtId="0" fontId="13" fillId="0" borderId="19" xfId="1" applyFont="1" applyBorder="1"/>
    <xf numFmtId="0" fontId="13" fillId="0" borderId="21" xfId="1" applyFont="1" applyBorder="1"/>
    <xf numFmtId="0" fontId="11" fillId="0" borderId="21" xfId="1" applyFont="1" applyBorder="1"/>
    <xf numFmtId="0" fontId="18" fillId="0" borderId="21" xfId="1" applyFont="1" applyBorder="1"/>
    <xf numFmtId="0" fontId="18" fillId="0" borderId="19" xfId="1" applyFont="1" applyBorder="1"/>
    <xf numFmtId="1" fontId="15" fillId="0" borderId="10" xfId="1" applyNumberFormat="1" applyFont="1" applyBorder="1"/>
    <xf numFmtId="0" fontId="11" fillId="3" borderId="10" xfId="1" applyFont="1" applyFill="1" applyBorder="1"/>
    <xf numFmtId="0" fontId="11" fillId="3" borderId="19" xfId="1" applyFont="1" applyFill="1" applyBorder="1"/>
    <xf numFmtId="0" fontId="11" fillId="0" borderId="11" xfId="1" applyFont="1" applyBorder="1"/>
    <xf numFmtId="0" fontId="15" fillId="3" borderId="13" xfId="1" applyFont="1" applyFill="1" applyBorder="1"/>
    <xf numFmtId="0" fontId="11" fillId="3" borderId="13" xfId="1" applyFont="1" applyFill="1" applyBorder="1"/>
    <xf numFmtId="0" fontId="11" fillId="3" borderId="21" xfId="1" applyFont="1" applyFill="1" applyBorder="1"/>
    <xf numFmtId="1" fontId="11" fillId="3" borderId="14" xfId="1" applyNumberFormat="1" applyFont="1" applyFill="1" applyBorder="1"/>
    <xf numFmtId="164" fontId="6" fillId="0" borderId="10" xfId="1" applyNumberFormat="1" applyFont="1" applyBorder="1"/>
    <xf numFmtId="164" fontId="6" fillId="0" borderId="6" xfId="1" applyNumberFormat="1" applyFont="1" applyBorder="1"/>
    <xf numFmtId="1" fontId="15" fillId="0" borderId="6" xfId="1" applyNumberFormat="1" applyFont="1" applyBorder="1"/>
    <xf numFmtId="1" fontId="15" fillId="0" borderId="13" xfId="1" applyNumberFormat="1" applyFont="1" applyBorder="1"/>
    <xf numFmtId="0" fontId="15" fillId="0" borderId="10" xfId="1" applyFont="1" applyBorder="1"/>
    <xf numFmtId="0" fontId="15" fillId="0" borderId="6" xfId="1" applyFont="1" applyBorder="1"/>
    <xf numFmtId="0" fontId="6" fillId="3" borderId="6" xfId="1" applyFont="1" applyFill="1" applyBorder="1"/>
    <xf numFmtId="0" fontId="11" fillId="3" borderId="6" xfId="1" applyFont="1" applyFill="1" applyBorder="1"/>
    <xf numFmtId="0" fontId="6" fillId="3" borderId="18" xfId="1" applyFont="1" applyFill="1" applyBorder="1"/>
    <xf numFmtId="0" fontId="11" fillId="3" borderId="14" xfId="1" applyFont="1" applyFill="1" applyBorder="1"/>
    <xf numFmtId="0" fontId="6" fillId="3" borderId="10" xfId="1" applyFont="1" applyFill="1" applyBorder="1"/>
    <xf numFmtId="0" fontId="11" fillId="3" borderId="11" xfId="1" applyFont="1" applyFill="1" applyBorder="1"/>
    <xf numFmtId="0" fontId="6" fillId="0" borderId="22" xfId="1" applyFont="1" applyBorder="1"/>
    <xf numFmtId="1" fontId="9" fillId="0" borderId="23" xfId="1" applyNumberFormat="1" applyFont="1" applyBorder="1"/>
    <xf numFmtId="0" fontId="6" fillId="0" borderId="23" xfId="1" applyFont="1" applyBorder="1" applyAlignment="1">
      <alignment horizontal="center"/>
    </xf>
    <xf numFmtId="0" fontId="6" fillId="0" borderId="23" xfId="1" applyFont="1" applyBorder="1"/>
    <xf numFmtId="0" fontId="11" fillId="0" borderId="23" xfId="1" applyFont="1" applyBorder="1"/>
    <xf numFmtId="0" fontId="15" fillId="0" borderId="23" xfId="1" applyFont="1" applyBorder="1"/>
    <xf numFmtId="0" fontId="11" fillId="0" borderId="24" xfId="1" applyFont="1" applyBorder="1"/>
    <xf numFmtId="1" fontId="11" fillId="0" borderId="25" xfId="1" applyNumberFormat="1" applyFont="1" applyBorder="1"/>
    <xf numFmtId="1" fontId="6" fillId="0" borderId="23" xfId="1" applyNumberFormat="1" applyFont="1" applyBorder="1"/>
    <xf numFmtId="164" fontId="6" fillId="3" borderId="13" xfId="1" applyNumberFormat="1" applyFont="1" applyFill="1" applyBorder="1"/>
    <xf numFmtId="0" fontId="13" fillId="3" borderId="0" xfId="1" applyFont="1" applyFill="1"/>
    <xf numFmtId="0" fontId="2" fillId="3" borderId="0" xfId="1" applyFont="1" applyFill="1"/>
    <xf numFmtId="2" fontId="6" fillId="3" borderId="0" xfId="1" applyNumberFormat="1" applyFont="1" applyFill="1"/>
    <xf numFmtId="2" fontId="6" fillId="0" borderId="6" xfId="1" applyNumberFormat="1" applyFont="1" applyBorder="1"/>
    <xf numFmtId="2" fontId="6" fillId="0" borderId="10" xfId="1" applyNumberFormat="1" applyFont="1" applyBorder="1"/>
    <xf numFmtId="2" fontId="6" fillId="0" borderId="16" xfId="1" applyNumberFormat="1" applyFont="1" applyBorder="1"/>
    <xf numFmtId="2" fontId="6" fillId="0" borderId="13" xfId="1" applyNumberFormat="1" applyFont="1" applyBorder="1"/>
    <xf numFmtId="2" fontId="6" fillId="0" borderId="23" xfId="1" applyNumberFormat="1" applyFont="1" applyBorder="1"/>
    <xf numFmtId="2" fontId="2" fillId="0" borderId="13" xfId="1" applyNumberFormat="1" applyFont="1" applyBorder="1"/>
    <xf numFmtId="2" fontId="6" fillId="3" borderId="13" xfId="1" applyNumberFormat="1" applyFont="1" applyFill="1" applyBorder="1"/>
    <xf numFmtId="0" fontId="11" fillId="0" borderId="26" xfId="1" applyFont="1" applyBorder="1"/>
    <xf numFmtId="0" fontId="11" fillId="0" borderId="27" xfId="1" applyFont="1" applyBorder="1"/>
    <xf numFmtId="1" fontId="16" fillId="0" borderId="23" xfId="1" applyNumberFormat="1" applyFont="1" applyBorder="1"/>
    <xf numFmtId="1" fontId="11" fillId="0" borderId="28" xfId="1" applyNumberFormat="1" applyFont="1" applyBorder="1"/>
    <xf numFmtId="0" fontId="6" fillId="3" borderId="15" xfId="1" applyFont="1" applyFill="1" applyBorder="1"/>
    <xf numFmtId="0" fontId="6" fillId="3" borderId="16" xfId="1" applyFont="1" applyFill="1" applyBorder="1"/>
    <xf numFmtId="0" fontId="11" fillId="3" borderId="16" xfId="1" applyFont="1" applyFill="1" applyBorder="1"/>
    <xf numFmtId="0" fontId="2" fillId="3" borderId="10" xfId="1" applyFont="1" applyFill="1" applyBorder="1"/>
    <xf numFmtId="0" fontId="18" fillId="3" borderId="10" xfId="1" applyFont="1" applyFill="1" applyBorder="1"/>
    <xf numFmtId="0" fontId="2" fillId="3" borderId="13" xfId="1" applyFont="1" applyFill="1" applyBorder="1"/>
    <xf numFmtId="0" fontId="18" fillId="3" borderId="13" xfId="1" applyFont="1" applyFill="1" applyBorder="1"/>
    <xf numFmtId="0" fontId="6" fillId="3" borderId="16" xfId="1" applyFont="1" applyFill="1" applyBorder="1" applyAlignment="1">
      <alignment horizontal="center"/>
    </xf>
    <xf numFmtId="0" fontId="16" fillId="3" borderId="6" xfId="1" applyFont="1" applyFill="1" applyBorder="1"/>
    <xf numFmtId="0" fontId="6" fillId="3" borderId="20" xfId="1" applyFont="1" applyFill="1" applyBorder="1"/>
    <xf numFmtId="0" fontId="9" fillId="3" borderId="16" xfId="1" applyFont="1" applyFill="1" applyBorder="1"/>
    <xf numFmtId="0" fontId="20" fillId="3" borderId="10" xfId="1" applyFont="1" applyFill="1" applyBorder="1"/>
    <xf numFmtId="0" fontId="11" fillId="0" borderId="32" xfId="1" applyFont="1" applyBorder="1"/>
    <xf numFmtId="0" fontId="6" fillId="3" borderId="32" xfId="1" applyFont="1" applyFill="1" applyBorder="1"/>
    <xf numFmtId="0" fontId="6" fillId="3" borderId="26" xfId="1" applyFont="1" applyFill="1" applyBorder="1"/>
    <xf numFmtId="0" fontId="16" fillId="3" borderId="10" xfId="1" applyFont="1" applyFill="1" applyBorder="1"/>
    <xf numFmtId="0" fontId="11" fillId="3" borderId="30" xfId="1" applyFont="1" applyFill="1" applyBorder="1"/>
    <xf numFmtId="0" fontId="6" fillId="3" borderId="31" xfId="1" applyFont="1" applyFill="1" applyBorder="1"/>
    <xf numFmtId="1" fontId="20" fillId="3" borderId="30" xfId="0" applyNumberFormat="1" applyFont="1" applyFill="1" applyBorder="1" applyAlignment="1">
      <alignment horizontal="right"/>
    </xf>
    <xf numFmtId="0" fontId="6" fillId="3" borderId="33" xfId="1" applyFont="1" applyFill="1" applyBorder="1"/>
    <xf numFmtId="0" fontId="6" fillId="3" borderId="8" xfId="1" applyFont="1" applyFill="1" applyBorder="1"/>
    <xf numFmtId="0" fontId="6" fillId="3" borderId="32" xfId="1" applyFont="1" applyFill="1" applyBorder="1" applyAlignment="1">
      <alignment horizontal="center"/>
    </xf>
    <xf numFmtId="0" fontId="11" fillId="3" borderId="32" xfId="1" applyFont="1" applyFill="1" applyBorder="1"/>
    <xf numFmtId="1" fontId="11" fillId="0" borderId="19" xfId="1" applyNumberFormat="1" applyFont="1" applyBorder="1"/>
    <xf numFmtId="1" fontId="11" fillId="0" borderId="21" xfId="1" applyNumberFormat="1" applyFont="1" applyBorder="1"/>
    <xf numFmtId="1" fontId="11" fillId="0" borderId="20" xfId="1" applyNumberFormat="1" applyFont="1" applyBorder="1"/>
    <xf numFmtId="1" fontId="11" fillId="0" borderId="18" xfId="1" applyNumberFormat="1" applyFont="1" applyBorder="1"/>
    <xf numFmtId="1" fontId="11" fillId="3" borderId="18" xfId="1" applyNumberFormat="1" applyFont="1" applyFill="1" applyBorder="1"/>
    <xf numFmtId="1" fontId="18" fillId="0" borderId="19" xfId="1" applyNumberFormat="1" applyFont="1" applyBorder="1"/>
    <xf numFmtId="1" fontId="18" fillId="0" borderId="21" xfId="1" applyNumberFormat="1" applyFont="1" applyBorder="1"/>
    <xf numFmtId="1" fontId="11" fillId="3" borderId="21" xfId="1" applyNumberFormat="1" applyFont="1" applyFill="1" applyBorder="1"/>
    <xf numFmtId="1" fontId="18" fillId="3" borderId="19" xfId="1" applyNumberFormat="1" applyFont="1" applyFill="1" applyBorder="1"/>
    <xf numFmtId="1" fontId="18" fillId="3" borderId="21" xfId="1" applyNumberFormat="1" applyFont="1" applyFill="1" applyBorder="1"/>
    <xf numFmtId="1" fontId="11" fillId="3" borderId="20" xfId="1" applyNumberFormat="1" applyFont="1" applyFill="1" applyBorder="1"/>
    <xf numFmtId="1" fontId="11" fillId="3" borderId="19" xfId="1" applyNumberFormat="1" applyFont="1" applyFill="1" applyBorder="1"/>
    <xf numFmtId="1" fontId="11" fillId="3" borderId="34" xfId="1" applyNumberFormat="1" applyFont="1" applyFill="1" applyBorder="1"/>
    <xf numFmtId="0" fontId="9" fillId="3" borderId="29" xfId="1" applyFont="1" applyFill="1" applyBorder="1" applyAlignment="1">
      <alignment horizontal="center" vertical="center" wrapText="1"/>
    </xf>
    <xf numFmtId="0" fontId="11" fillId="0" borderId="29" xfId="1" applyFont="1" applyBorder="1"/>
    <xf numFmtId="0" fontId="6" fillId="0" borderId="29" xfId="1" applyFont="1" applyBorder="1"/>
    <xf numFmtId="0" fontId="6" fillId="3" borderId="29" xfId="1" applyFont="1" applyFill="1" applyBorder="1"/>
    <xf numFmtId="0" fontId="2" fillId="0" borderId="29" xfId="1" applyFont="1" applyBorder="1"/>
    <xf numFmtId="0" fontId="11" fillId="3" borderId="29" xfId="1" applyFont="1" applyFill="1" applyBorder="1"/>
    <xf numFmtId="0" fontId="2" fillId="3" borderId="29" xfId="1" applyFont="1" applyFill="1" applyBorder="1"/>
    <xf numFmtId="0" fontId="18" fillId="3" borderId="29" xfId="1" applyFont="1" applyFill="1" applyBorder="1"/>
    <xf numFmtId="0" fontId="11" fillId="3" borderId="27" xfId="1" applyFont="1" applyFill="1" applyBorder="1"/>
    <xf numFmtId="0" fontId="6" fillId="3" borderId="35" xfId="1" applyFont="1" applyFill="1" applyBorder="1"/>
    <xf numFmtId="0" fontId="6" fillId="3" borderId="36" xfId="1" applyFont="1" applyFill="1" applyBorder="1"/>
    <xf numFmtId="0" fontId="9" fillId="3" borderId="23" xfId="1" applyFont="1" applyFill="1" applyBorder="1"/>
    <xf numFmtId="0" fontId="6" fillId="3" borderId="23" xfId="1" applyFont="1" applyFill="1" applyBorder="1" applyAlignment="1">
      <alignment horizontal="center"/>
    </xf>
    <xf numFmtId="0" fontId="6" fillId="3" borderId="23" xfId="1" applyFont="1" applyFill="1" applyBorder="1"/>
    <xf numFmtId="0" fontId="6" fillId="3" borderId="37" xfId="1" applyFont="1" applyFill="1" applyBorder="1"/>
    <xf numFmtId="0" fontId="6" fillId="3" borderId="22" xfId="1" applyFont="1" applyFill="1" applyBorder="1"/>
    <xf numFmtId="0" fontId="6" fillId="3" borderId="38" xfId="1" applyFont="1" applyFill="1" applyBorder="1"/>
    <xf numFmtId="0" fontId="9" fillId="3" borderId="39" xfId="1" applyFont="1" applyFill="1" applyBorder="1"/>
    <xf numFmtId="0" fontId="6" fillId="3" borderId="39" xfId="1" applyFont="1" applyFill="1" applyBorder="1" applyAlignment="1">
      <alignment horizontal="center"/>
    </xf>
    <xf numFmtId="0" fontId="6" fillId="3" borderId="39" xfId="1" applyFont="1" applyFill="1" applyBorder="1"/>
    <xf numFmtId="1" fontId="11" fillId="3" borderId="10" xfId="1" applyNumberFormat="1" applyFont="1" applyFill="1" applyBorder="1"/>
    <xf numFmtId="0" fontId="20" fillId="3" borderId="13" xfId="1" applyFont="1" applyFill="1" applyBorder="1"/>
    <xf numFmtId="1" fontId="11" fillId="3" borderId="13" xfId="1" applyNumberFormat="1" applyFont="1" applyFill="1" applyBorder="1"/>
    <xf numFmtId="0" fontId="20" fillId="3" borderId="16" xfId="1" applyFont="1" applyFill="1" applyBorder="1"/>
    <xf numFmtId="1" fontId="11" fillId="3" borderId="16" xfId="1" applyNumberFormat="1" applyFont="1" applyFill="1" applyBorder="1"/>
    <xf numFmtId="0" fontId="6" fillId="0" borderId="0" xfId="1" applyFont="1" applyAlignment="1">
      <alignment horizontal="left" wrapText="1"/>
    </xf>
    <xf numFmtId="0" fontId="6" fillId="0" borderId="0" xfId="1" applyFont="1" applyAlignment="1">
      <alignment horizontal="left"/>
    </xf>
    <xf numFmtId="0" fontId="6" fillId="0" borderId="0" xfId="1" applyFont="1" applyAlignment="1">
      <alignment horizontal="left" vertical="top" wrapText="1"/>
    </xf>
    <xf numFmtId="0" fontId="6" fillId="0" borderId="0" xfId="1" applyFont="1" applyAlignment="1">
      <alignment horizontal="left" vertical="top"/>
    </xf>
    <xf numFmtId="0" fontId="6" fillId="0" borderId="0" xfId="1" applyFont="1" applyAlignment="1">
      <alignment horizontal="left" wrapText="1"/>
    </xf>
    <xf numFmtId="0" fontId="6" fillId="0" borderId="0" xfId="1" applyFont="1" applyAlignment="1">
      <alignment horizontal="left"/>
    </xf>
    <xf numFmtId="0" fontId="6" fillId="0" borderId="0" xfId="1" applyFont="1" applyAlignment="1">
      <alignment horizontal="left" vertical="top"/>
    </xf>
    <xf numFmtId="0" fontId="6" fillId="0" borderId="0" xfId="1" applyFont="1" applyBorder="1"/>
    <xf numFmtId="0" fontId="9" fillId="0" borderId="0" xfId="1" applyFont="1" applyBorder="1"/>
  </cellXfs>
  <cellStyles count="3">
    <cellStyle name="Normal" xfId="0" builtinId="0"/>
    <cellStyle name="Normal 16" xfId="2" xr:uid="{00000000-0005-0000-0000-00000100000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8"/>
  <sheetViews>
    <sheetView tabSelected="1" zoomScale="112" zoomScaleNormal="112" workbookViewId="0">
      <selection activeCell="B2" sqref="B2"/>
    </sheetView>
  </sheetViews>
  <sheetFormatPr defaultRowHeight="15.75" x14ac:dyDescent="0.25"/>
  <cols>
    <col min="1" max="1" width="4.140625" style="1" customWidth="1"/>
    <col min="2" max="2" width="32.7109375" style="1" customWidth="1"/>
    <col min="3" max="4" width="5.85546875" style="1" customWidth="1"/>
    <col min="5" max="5" width="10.5703125" style="1" customWidth="1"/>
    <col min="6" max="6" width="10.7109375" style="72" customWidth="1"/>
    <col min="7" max="7" width="9.140625" style="1" customWidth="1"/>
    <col min="8" max="8" width="8.140625" style="1" customWidth="1"/>
    <col min="9" max="10" width="9.42578125" style="1" customWidth="1"/>
    <col min="11" max="11" width="9.28515625" style="1" customWidth="1"/>
    <col min="12" max="12" width="12.28515625" style="1" customWidth="1"/>
    <col min="13" max="13" width="14.28515625" style="1" customWidth="1"/>
    <col min="14" max="14" width="15" style="1" customWidth="1"/>
    <col min="15" max="258" width="9.140625" style="1"/>
    <col min="259" max="259" width="4.140625" style="1" customWidth="1"/>
    <col min="260" max="260" width="37.85546875" style="1" customWidth="1"/>
    <col min="261" max="261" width="8.7109375" style="1" customWidth="1"/>
    <col min="262" max="262" width="8.85546875" style="1" customWidth="1"/>
    <col min="263" max="263" width="11.7109375" style="1" customWidth="1"/>
    <col min="264" max="264" width="10.7109375" style="1" customWidth="1"/>
    <col min="265" max="265" width="11" style="1" customWidth="1"/>
    <col min="266" max="266" width="10.7109375" style="1" customWidth="1"/>
    <col min="267" max="269" width="12.28515625" style="1" customWidth="1"/>
    <col min="270" max="270" width="15" style="1" customWidth="1"/>
    <col min="271" max="514" width="9.140625" style="1"/>
    <col min="515" max="515" width="4.140625" style="1" customWidth="1"/>
    <col min="516" max="516" width="37.85546875" style="1" customWidth="1"/>
    <col min="517" max="517" width="8.7109375" style="1" customWidth="1"/>
    <col min="518" max="518" width="8.85546875" style="1" customWidth="1"/>
    <col min="519" max="519" width="11.7109375" style="1" customWidth="1"/>
    <col min="520" max="520" width="10.7109375" style="1" customWidth="1"/>
    <col min="521" max="521" width="11" style="1" customWidth="1"/>
    <col min="522" max="522" width="10.7109375" style="1" customWidth="1"/>
    <col min="523" max="525" width="12.28515625" style="1" customWidth="1"/>
    <col min="526" max="526" width="15" style="1" customWidth="1"/>
    <col min="527" max="770" width="9.140625" style="1"/>
    <col min="771" max="771" width="4.140625" style="1" customWidth="1"/>
    <col min="772" max="772" width="37.85546875" style="1" customWidth="1"/>
    <col min="773" max="773" width="8.7109375" style="1" customWidth="1"/>
    <col min="774" max="774" width="8.85546875" style="1" customWidth="1"/>
    <col min="775" max="775" width="11.7109375" style="1" customWidth="1"/>
    <col min="776" max="776" width="10.7109375" style="1" customWidth="1"/>
    <col min="777" max="777" width="11" style="1" customWidth="1"/>
    <col min="778" max="778" width="10.7109375" style="1" customWidth="1"/>
    <col min="779" max="781" width="12.28515625" style="1" customWidth="1"/>
    <col min="782" max="782" width="15" style="1" customWidth="1"/>
    <col min="783" max="1026" width="9.140625" style="1"/>
    <col min="1027" max="1027" width="4.140625" style="1" customWidth="1"/>
    <col min="1028" max="1028" width="37.85546875" style="1" customWidth="1"/>
    <col min="1029" max="1029" width="8.7109375" style="1" customWidth="1"/>
    <col min="1030" max="1030" width="8.85546875" style="1" customWidth="1"/>
    <col min="1031" max="1031" width="11.7109375" style="1" customWidth="1"/>
    <col min="1032" max="1032" width="10.7109375" style="1" customWidth="1"/>
    <col min="1033" max="1033" width="11" style="1" customWidth="1"/>
    <col min="1034" max="1034" width="10.7109375" style="1" customWidth="1"/>
    <col min="1035" max="1037" width="12.28515625" style="1" customWidth="1"/>
    <col min="1038" max="1038" width="15" style="1" customWidth="1"/>
    <col min="1039" max="1282" width="9.140625" style="1"/>
    <col min="1283" max="1283" width="4.140625" style="1" customWidth="1"/>
    <col min="1284" max="1284" width="37.85546875" style="1" customWidth="1"/>
    <col min="1285" max="1285" width="8.7109375" style="1" customWidth="1"/>
    <col min="1286" max="1286" width="8.85546875" style="1" customWidth="1"/>
    <col min="1287" max="1287" width="11.7109375" style="1" customWidth="1"/>
    <col min="1288" max="1288" width="10.7109375" style="1" customWidth="1"/>
    <col min="1289" max="1289" width="11" style="1" customWidth="1"/>
    <col min="1290" max="1290" width="10.7109375" style="1" customWidth="1"/>
    <col min="1291" max="1293" width="12.28515625" style="1" customWidth="1"/>
    <col min="1294" max="1294" width="15" style="1" customWidth="1"/>
    <col min="1295" max="1538" width="9.140625" style="1"/>
    <col min="1539" max="1539" width="4.140625" style="1" customWidth="1"/>
    <col min="1540" max="1540" width="37.85546875" style="1" customWidth="1"/>
    <col min="1541" max="1541" width="8.7109375" style="1" customWidth="1"/>
    <col min="1542" max="1542" width="8.85546875" style="1" customWidth="1"/>
    <col min="1543" max="1543" width="11.7109375" style="1" customWidth="1"/>
    <col min="1544" max="1544" width="10.7109375" style="1" customWidth="1"/>
    <col min="1545" max="1545" width="11" style="1" customWidth="1"/>
    <col min="1546" max="1546" width="10.7109375" style="1" customWidth="1"/>
    <col min="1547" max="1549" width="12.28515625" style="1" customWidth="1"/>
    <col min="1550" max="1550" width="15" style="1" customWidth="1"/>
    <col min="1551" max="1794" width="9.140625" style="1"/>
    <col min="1795" max="1795" width="4.140625" style="1" customWidth="1"/>
    <col min="1796" max="1796" width="37.85546875" style="1" customWidth="1"/>
    <col min="1797" max="1797" width="8.7109375" style="1" customWidth="1"/>
    <col min="1798" max="1798" width="8.85546875" style="1" customWidth="1"/>
    <col min="1799" max="1799" width="11.7109375" style="1" customWidth="1"/>
    <col min="1800" max="1800" width="10.7109375" style="1" customWidth="1"/>
    <col min="1801" max="1801" width="11" style="1" customWidth="1"/>
    <col min="1802" max="1802" width="10.7109375" style="1" customWidth="1"/>
    <col min="1803" max="1805" width="12.28515625" style="1" customWidth="1"/>
    <col min="1806" max="1806" width="15" style="1" customWidth="1"/>
    <col min="1807" max="2050" width="9.140625" style="1"/>
    <col min="2051" max="2051" width="4.140625" style="1" customWidth="1"/>
    <col min="2052" max="2052" width="37.85546875" style="1" customWidth="1"/>
    <col min="2053" max="2053" width="8.7109375" style="1" customWidth="1"/>
    <col min="2054" max="2054" width="8.85546875" style="1" customWidth="1"/>
    <col min="2055" max="2055" width="11.7109375" style="1" customWidth="1"/>
    <col min="2056" max="2056" width="10.7109375" style="1" customWidth="1"/>
    <col min="2057" max="2057" width="11" style="1" customWidth="1"/>
    <col min="2058" max="2058" width="10.7109375" style="1" customWidth="1"/>
    <col min="2059" max="2061" width="12.28515625" style="1" customWidth="1"/>
    <col min="2062" max="2062" width="15" style="1" customWidth="1"/>
    <col min="2063" max="2306" width="9.140625" style="1"/>
    <col min="2307" max="2307" width="4.140625" style="1" customWidth="1"/>
    <col min="2308" max="2308" width="37.85546875" style="1" customWidth="1"/>
    <col min="2309" max="2309" width="8.7109375" style="1" customWidth="1"/>
    <col min="2310" max="2310" width="8.85546875" style="1" customWidth="1"/>
    <col min="2311" max="2311" width="11.7109375" style="1" customWidth="1"/>
    <col min="2312" max="2312" width="10.7109375" style="1" customWidth="1"/>
    <col min="2313" max="2313" width="11" style="1" customWidth="1"/>
    <col min="2314" max="2314" width="10.7109375" style="1" customWidth="1"/>
    <col min="2315" max="2317" width="12.28515625" style="1" customWidth="1"/>
    <col min="2318" max="2318" width="15" style="1" customWidth="1"/>
    <col min="2319" max="2562" width="9.140625" style="1"/>
    <col min="2563" max="2563" width="4.140625" style="1" customWidth="1"/>
    <col min="2564" max="2564" width="37.85546875" style="1" customWidth="1"/>
    <col min="2565" max="2565" width="8.7109375" style="1" customWidth="1"/>
    <col min="2566" max="2566" width="8.85546875" style="1" customWidth="1"/>
    <col min="2567" max="2567" width="11.7109375" style="1" customWidth="1"/>
    <col min="2568" max="2568" width="10.7109375" style="1" customWidth="1"/>
    <col min="2569" max="2569" width="11" style="1" customWidth="1"/>
    <col min="2570" max="2570" width="10.7109375" style="1" customWidth="1"/>
    <col min="2571" max="2573" width="12.28515625" style="1" customWidth="1"/>
    <col min="2574" max="2574" width="15" style="1" customWidth="1"/>
    <col min="2575" max="2818" width="9.140625" style="1"/>
    <col min="2819" max="2819" width="4.140625" style="1" customWidth="1"/>
    <col min="2820" max="2820" width="37.85546875" style="1" customWidth="1"/>
    <col min="2821" max="2821" width="8.7109375" style="1" customWidth="1"/>
    <col min="2822" max="2822" width="8.85546875" style="1" customWidth="1"/>
    <col min="2823" max="2823" width="11.7109375" style="1" customWidth="1"/>
    <col min="2824" max="2824" width="10.7109375" style="1" customWidth="1"/>
    <col min="2825" max="2825" width="11" style="1" customWidth="1"/>
    <col min="2826" max="2826" width="10.7109375" style="1" customWidth="1"/>
    <col min="2827" max="2829" width="12.28515625" style="1" customWidth="1"/>
    <col min="2830" max="2830" width="15" style="1" customWidth="1"/>
    <col min="2831" max="3074" width="9.140625" style="1"/>
    <col min="3075" max="3075" width="4.140625" style="1" customWidth="1"/>
    <col min="3076" max="3076" width="37.85546875" style="1" customWidth="1"/>
    <col min="3077" max="3077" width="8.7109375" style="1" customWidth="1"/>
    <col min="3078" max="3078" width="8.85546875" style="1" customWidth="1"/>
    <col min="3079" max="3079" width="11.7109375" style="1" customWidth="1"/>
    <col min="3080" max="3080" width="10.7109375" style="1" customWidth="1"/>
    <col min="3081" max="3081" width="11" style="1" customWidth="1"/>
    <col min="3082" max="3082" width="10.7109375" style="1" customWidth="1"/>
    <col min="3083" max="3085" width="12.28515625" style="1" customWidth="1"/>
    <col min="3086" max="3086" width="15" style="1" customWidth="1"/>
    <col min="3087" max="3330" width="9.140625" style="1"/>
    <col min="3331" max="3331" width="4.140625" style="1" customWidth="1"/>
    <col min="3332" max="3332" width="37.85546875" style="1" customWidth="1"/>
    <col min="3333" max="3333" width="8.7109375" style="1" customWidth="1"/>
    <col min="3334" max="3334" width="8.85546875" style="1" customWidth="1"/>
    <col min="3335" max="3335" width="11.7109375" style="1" customWidth="1"/>
    <col min="3336" max="3336" width="10.7109375" style="1" customWidth="1"/>
    <col min="3337" max="3337" width="11" style="1" customWidth="1"/>
    <col min="3338" max="3338" width="10.7109375" style="1" customWidth="1"/>
    <col min="3339" max="3341" width="12.28515625" style="1" customWidth="1"/>
    <col min="3342" max="3342" width="15" style="1" customWidth="1"/>
    <col min="3343" max="3586" width="9.140625" style="1"/>
    <col min="3587" max="3587" width="4.140625" style="1" customWidth="1"/>
    <col min="3588" max="3588" width="37.85546875" style="1" customWidth="1"/>
    <col min="3589" max="3589" width="8.7109375" style="1" customWidth="1"/>
    <col min="3590" max="3590" width="8.85546875" style="1" customWidth="1"/>
    <col min="3591" max="3591" width="11.7109375" style="1" customWidth="1"/>
    <col min="3592" max="3592" width="10.7109375" style="1" customWidth="1"/>
    <col min="3593" max="3593" width="11" style="1" customWidth="1"/>
    <col min="3594" max="3594" width="10.7109375" style="1" customWidth="1"/>
    <col min="3595" max="3597" width="12.28515625" style="1" customWidth="1"/>
    <col min="3598" max="3598" width="15" style="1" customWidth="1"/>
    <col min="3599" max="3842" width="9.140625" style="1"/>
    <col min="3843" max="3843" width="4.140625" style="1" customWidth="1"/>
    <col min="3844" max="3844" width="37.85546875" style="1" customWidth="1"/>
    <col min="3845" max="3845" width="8.7109375" style="1" customWidth="1"/>
    <col min="3846" max="3846" width="8.85546875" style="1" customWidth="1"/>
    <col min="3847" max="3847" width="11.7109375" style="1" customWidth="1"/>
    <col min="3848" max="3848" width="10.7109375" style="1" customWidth="1"/>
    <col min="3849" max="3849" width="11" style="1" customWidth="1"/>
    <col min="3850" max="3850" width="10.7109375" style="1" customWidth="1"/>
    <col min="3851" max="3853" width="12.28515625" style="1" customWidth="1"/>
    <col min="3854" max="3854" width="15" style="1" customWidth="1"/>
    <col min="3855" max="4098" width="9.140625" style="1"/>
    <col min="4099" max="4099" width="4.140625" style="1" customWidth="1"/>
    <col min="4100" max="4100" width="37.85546875" style="1" customWidth="1"/>
    <col min="4101" max="4101" width="8.7109375" style="1" customWidth="1"/>
    <col min="4102" max="4102" width="8.85546875" style="1" customWidth="1"/>
    <col min="4103" max="4103" width="11.7109375" style="1" customWidth="1"/>
    <col min="4104" max="4104" width="10.7109375" style="1" customWidth="1"/>
    <col min="4105" max="4105" width="11" style="1" customWidth="1"/>
    <col min="4106" max="4106" width="10.7109375" style="1" customWidth="1"/>
    <col min="4107" max="4109" width="12.28515625" style="1" customWidth="1"/>
    <col min="4110" max="4110" width="15" style="1" customWidth="1"/>
    <col min="4111" max="4354" width="9.140625" style="1"/>
    <col min="4355" max="4355" width="4.140625" style="1" customWidth="1"/>
    <col min="4356" max="4356" width="37.85546875" style="1" customWidth="1"/>
    <col min="4357" max="4357" width="8.7109375" style="1" customWidth="1"/>
    <col min="4358" max="4358" width="8.85546875" style="1" customWidth="1"/>
    <col min="4359" max="4359" width="11.7109375" style="1" customWidth="1"/>
    <col min="4360" max="4360" width="10.7109375" style="1" customWidth="1"/>
    <col min="4361" max="4361" width="11" style="1" customWidth="1"/>
    <col min="4362" max="4362" width="10.7109375" style="1" customWidth="1"/>
    <col min="4363" max="4365" width="12.28515625" style="1" customWidth="1"/>
    <col min="4366" max="4366" width="15" style="1" customWidth="1"/>
    <col min="4367" max="4610" width="9.140625" style="1"/>
    <col min="4611" max="4611" width="4.140625" style="1" customWidth="1"/>
    <col min="4612" max="4612" width="37.85546875" style="1" customWidth="1"/>
    <col min="4613" max="4613" width="8.7109375" style="1" customWidth="1"/>
    <col min="4614" max="4614" width="8.85546875" style="1" customWidth="1"/>
    <col min="4615" max="4615" width="11.7109375" style="1" customWidth="1"/>
    <col min="4616" max="4616" width="10.7109375" style="1" customWidth="1"/>
    <col min="4617" max="4617" width="11" style="1" customWidth="1"/>
    <col min="4618" max="4618" width="10.7109375" style="1" customWidth="1"/>
    <col min="4619" max="4621" width="12.28515625" style="1" customWidth="1"/>
    <col min="4622" max="4622" width="15" style="1" customWidth="1"/>
    <col min="4623" max="4866" width="9.140625" style="1"/>
    <col min="4867" max="4867" width="4.140625" style="1" customWidth="1"/>
    <col min="4868" max="4868" width="37.85546875" style="1" customWidth="1"/>
    <col min="4869" max="4869" width="8.7109375" style="1" customWidth="1"/>
    <col min="4870" max="4870" width="8.85546875" style="1" customWidth="1"/>
    <col min="4871" max="4871" width="11.7109375" style="1" customWidth="1"/>
    <col min="4872" max="4872" width="10.7109375" style="1" customWidth="1"/>
    <col min="4873" max="4873" width="11" style="1" customWidth="1"/>
    <col min="4874" max="4874" width="10.7109375" style="1" customWidth="1"/>
    <col min="4875" max="4877" width="12.28515625" style="1" customWidth="1"/>
    <col min="4878" max="4878" width="15" style="1" customWidth="1"/>
    <col min="4879" max="5122" width="9.140625" style="1"/>
    <col min="5123" max="5123" width="4.140625" style="1" customWidth="1"/>
    <col min="5124" max="5124" width="37.85546875" style="1" customWidth="1"/>
    <col min="5125" max="5125" width="8.7109375" style="1" customWidth="1"/>
    <col min="5126" max="5126" width="8.85546875" style="1" customWidth="1"/>
    <col min="5127" max="5127" width="11.7109375" style="1" customWidth="1"/>
    <col min="5128" max="5128" width="10.7109375" style="1" customWidth="1"/>
    <col min="5129" max="5129" width="11" style="1" customWidth="1"/>
    <col min="5130" max="5130" width="10.7109375" style="1" customWidth="1"/>
    <col min="5131" max="5133" width="12.28515625" style="1" customWidth="1"/>
    <col min="5134" max="5134" width="15" style="1" customWidth="1"/>
    <col min="5135" max="5378" width="9.140625" style="1"/>
    <col min="5379" max="5379" width="4.140625" style="1" customWidth="1"/>
    <col min="5380" max="5380" width="37.85546875" style="1" customWidth="1"/>
    <col min="5381" max="5381" width="8.7109375" style="1" customWidth="1"/>
    <col min="5382" max="5382" width="8.85546875" style="1" customWidth="1"/>
    <col min="5383" max="5383" width="11.7109375" style="1" customWidth="1"/>
    <col min="5384" max="5384" width="10.7109375" style="1" customWidth="1"/>
    <col min="5385" max="5385" width="11" style="1" customWidth="1"/>
    <col min="5386" max="5386" width="10.7109375" style="1" customWidth="1"/>
    <col min="5387" max="5389" width="12.28515625" style="1" customWidth="1"/>
    <col min="5390" max="5390" width="15" style="1" customWidth="1"/>
    <col min="5391" max="5634" width="9.140625" style="1"/>
    <col min="5635" max="5635" width="4.140625" style="1" customWidth="1"/>
    <col min="5636" max="5636" width="37.85546875" style="1" customWidth="1"/>
    <col min="5637" max="5637" width="8.7109375" style="1" customWidth="1"/>
    <col min="5638" max="5638" width="8.85546875" style="1" customWidth="1"/>
    <col min="5639" max="5639" width="11.7109375" style="1" customWidth="1"/>
    <col min="5640" max="5640" width="10.7109375" style="1" customWidth="1"/>
    <col min="5641" max="5641" width="11" style="1" customWidth="1"/>
    <col min="5642" max="5642" width="10.7109375" style="1" customWidth="1"/>
    <col min="5643" max="5645" width="12.28515625" style="1" customWidth="1"/>
    <col min="5646" max="5646" width="15" style="1" customWidth="1"/>
    <col min="5647" max="5890" width="9.140625" style="1"/>
    <col min="5891" max="5891" width="4.140625" style="1" customWidth="1"/>
    <col min="5892" max="5892" width="37.85546875" style="1" customWidth="1"/>
    <col min="5893" max="5893" width="8.7109375" style="1" customWidth="1"/>
    <col min="5894" max="5894" width="8.85546875" style="1" customWidth="1"/>
    <col min="5895" max="5895" width="11.7109375" style="1" customWidth="1"/>
    <col min="5896" max="5896" width="10.7109375" style="1" customWidth="1"/>
    <col min="5897" max="5897" width="11" style="1" customWidth="1"/>
    <col min="5898" max="5898" width="10.7109375" style="1" customWidth="1"/>
    <col min="5899" max="5901" width="12.28515625" style="1" customWidth="1"/>
    <col min="5902" max="5902" width="15" style="1" customWidth="1"/>
    <col min="5903" max="6146" width="9.140625" style="1"/>
    <col min="6147" max="6147" width="4.140625" style="1" customWidth="1"/>
    <col min="6148" max="6148" width="37.85546875" style="1" customWidth="1"/>
    <col min="6149" max="6149" width="8.7109375" style="1" customWidth="1"/>
    <col min="6150" max="6150" width="8.85546875" style="1" customWidth="1"/>
    <col min="6151" max="6151" width="11.7109375" style="1" customWidth="1"/>
    <col min="6152" max="6152" width="10.7109375" style="1" customWidth="1"/>
    <col min="6153" max="6153" width="11" style="1" customWidth="1"/>
    <col min="6154" max="6154" width="10.7109375" style="1" customWidth="1"/>
    <col min="6155" max="6157" width="12.28515625" style="1" customWidth="1"/>
    <col min="6158" max="6158" width="15" style="1" customWidth="1"/>
    <col min="6159" max="6402" width="9.140625" style="1"/>
    <col min="6403" max="6403" width="4.140625" style="1" customWidth="1"/>
    <col min="6404" max="6404" width="37.85546875" style="1" customWidth="1"/>
    <col min="6405" max="6405" width="8.7109375" style="1" customWidth="1"/>
    <col min="6406" max="6406" width="8.85546875" style="1" customWidth="1"/>
    <col min="6407" max="6407" width="11.7109375" style="1" customWidth="1"/>
    <col min="6408" max="6408" width="10.7109375" style="1" customWidth="1"/>
    <col min="6409" max="6409" width="11" style="1" customWidth="1"/>
    <col min="6410" max="6410" width="10.7109375" style="1" customWidth="1"/>
    <col min="6411" max="6413" width="12.28515625" style="1" customWidth="1"/>
    <col min="6414" max="6414" width="15" style="1" customWidth="1"/>
    <col min="6415" max="6658" width="9.140625" style="1"/>
    <col min="6659" max="6659" width="4.140625" style="1" customWidth="1"/>
    <col min="6660" max="6660" width="37.85546875" style="1" customWidth="1"/>
    <col min="6661" max="6661" width="8.7109375" style="1" customWidth="1"/>
    <col min="6662" max="6662" width="8.85546875" style="1" customWidth="1"/>
    <col min="6663" max="6663" width="11.7109375" style="1" customWidth="1"/>
    <col min="6664" max="6664" width="10.7109375" style="1" customWidth="1"/>
    <col min="6665" max="6665" width="11" style="1" customWidth="1"/>
    <col min="6666" max="6666" width="10.7109375" style="1" customWidth="1"/>
    <col min="6667" max="6669" width="12.28515625" style="1" customWidth="1"/>
    <col min="6670" max="6670" width="15" style="1" customWidth="1"/>
    <col min="6671" max="6914" width="9.140625" style="1"/>
    <col min="6915" max="6915" width="4.140625" style="1" customWidth="1"/>
    <col min="6916" max="6916" width="37.85546875" style="1" customWidth="1"/>
    <col min="6917" max="6917" width="8.7109375" style="1" customWidth="1"/>
    <col min="6918" max="6918" width="8.85546875" style="1" customWidth="1"/>
    <col min="6919" max="6919" width="11.7109375" style="1" customWidth="1"/>
    <col min="6920" max="6920" width="10.7109375" style="1" customWidth="1"/>
    <col min="6921" max="6921" width="11" style="1" customWidth="1"/>
    <col min="6922" max="6922" width="10.7109375" style="1" customWidth="1"/>
    <col min="6923" max="6925" width="12.28515625" style="1" customWidth="1"/>
    <col min="6926" max="6926" width="15" style="1" customWidth="1"/>
    <col min="6927" max="7170" width="9.140625" style="1"/>
    <col min="7171" max="7171" width="4.140625" style="1" customWidth="1"/>
    <col min="7172" max="7172" width="37.85546875" style="1" customWidth="1"/>
    <col min="7173" max="7173" width="8.7109375" style="1" customWidth="1"/>
    <col min="7174" max="7174" width="8.85546875" style="1" customWidth="1"/>
    <col min="7175" max="7175" width="11.7109375" style="1" customWidth="1"/>
    <col min="7176" max="7176" width="10.7109375" style="1" customWidth="1"/>
    <col min="7177" max="7177" width="11" style="1" customWidth="1"/>
    <col min="7178" max="7178" width="10.7109375" style="1" customWidth="1"/>
    <col min="7179" max="7181" width="12.28515625" style="1" customWidth="1"/>
    <col min="7182" max="7182" width="15" style="1" customWidth="1"/>
    <col min="7183" max="7426" width="9.140625" style="1"/>
    <col min="7427" max="7427" width="4.140625" style="1" customWidth="1"/>
    <col min="7428" max="7428" width="37.85546875" style="1" customWidth="1"/>
    <col min="7429" max="7429" width="8.7109375" style="1" customWidth="1"/>
    <col min="7430" max="7430" width="8.85546875" style="1" customWidth="1"/>
    <col min="7431" max="7431" width="11.7109375" style="1" customWidth="1"/>
    <col min="7432" max="7432" width="10.7109375" style="1" customWidth="1"/>
    <col min="7433" max="7433" width="11" style="1" customWidth="1"/>
    <col min="7434" max="7434" width="10.7109375" style="1" customWidth="1"/>
    <col min="7435" max="7437" width="12.28515625" style="1" customWidth="1"/>
    <col min="7438" max="7438" width="15" style="1" customWidth="1"/>
    <col min="7439" max="7682" width="9.140625" style="1"/>
    <col min="7683" max="7683" width="4.140625" style="1" customWidth="1"/>
    <col min="7684" max="7684" width="37.85546875" style="1" customWidth="1"/>
    <col min="7685" max="7685" width="8.7109375" style="1" customWidth="1"/>
    <col min="7686" max="7686" width="8.85546875" style="1" customWidth="1"/>
    <col min="7687" max="7687" width="11.7109375" style="1" customWidth="1"/>
    <col min="7688" max="7688" width="10.7109375" style="1" customWidth="1"/>
    <col min="7689" max="7689" width="11" style="1" customWidth="1"/>
    <col min="7690" max="7690" width="10.7109375" style="1" customWidth="1"/>
    <col min="7691" max="7693" width="12.28515625" style="1" customWidth="1"/>
    <col min="7694" max="7694" width="15" style="1" customWidth="1"/>
    <col min="7695" max="7938" width="9.140625" style="1"/>
    <col min="7939" max="7939" width="4.140625" style="1" customWidth="1"/>
    <col min="7940" max="7940" width="37.85546875" style="1" customWidth="1"/>
    <col min="7941" max="7941" width="8.7109375" style="1" customWidth="1"/>
    <col min="7942" max="7942" width="8.85546875" style="1" customWidth="1"/>
    <col min="7943" max="7943" width="11.7109375" style="1" customWidth="1"/>
    <col min="7944" max="7944" width="10.7109375" style="1" customWidth="1"/>
    <col min="7945" max="7945" width="11" style="1" customWidth="1"/>
    <col min="7946" max="7946" width="10.7109375" style="1" customWidth="1"/>
    <col min="7947" max="7949" width="12.28515625" style="1" customWidth="1"/>
    <col min="7950" max="7950" width="15" style="1" customWidth="1"/>
    <col min="7951" max="8194" width="9.140625" style="1"/>
    <col min="8195" max="8195" width="4.140625" style="1" customWidth="1"/>
    <col min="8196" max="8196" width="37.85546875" style="1" customWidth="1"/>
    <col min="8197" max="8197" width="8.7109375" style="1" customWidth="1"/>
    <col min="8198" max="8198" width="8.85546875" style="1" customWidth="1"/>
    <col min="8199" max="8199" width="11.7109375" style="1" customWidth="1"/>
    <col min="8200" max="8200" width="10.7109375" style="1" customWidth="1"/>
    <col min="8201" max="8201" width="11" style="1" customWidth="1"/>
    <col min="8202" max="8202" width="10.7109375" style="1" customWidth="1"/>
    <col min="8203" max="8205" width="12.28515625" style="1" customWidth="1"/>
    <col min="8206" max="8206" width="15" style="1" customWidth="1"/>
    <col min="8207" max="8450" width="9.140625" style="1"/>
    <col min="8451" max="8451" width="4.140625" style="1" customWidth="1"/>
    <col min="8452" max="8452" width="37.85546875" style="1" customWidth="1"/>
    <col min="8453" max="8453" width="8.7109375" style="1" customWidth="1"/>
    <col min="8454" max="8454" width="8.85546875" style="1" customWidth="1"/>
    <col min="8455" max="8455" width="11.7109375" style="1" customWidth="1"/>
    <col min="8456" max="8456" width="10.7109375" style="1" customWidth="1"/>
    <col min="8457" max="8457" width="11" style="1" customWidth="1"/>
    <col min="8458" max="8458" width="10.7109375" style="1" customWidth="1"/>
    <col min="8459" max="8461" width="12.28515625" style="1" customWidth="1"/>
    <col min="8462" max="8462" width="15" style="1" customWidth="1"/>
    <col min="8463" max="8706" width="9.140625" style="1"/>
    <col min="8707" max="8707" width="4.140625" style="1" customWidth="1"/>
    <col min="8708" max="8708" width="37.85546875" style="1" customWidth="1"/>
    <col min="8709" max="8709" width="8.7109375" style="1" customWidth="1"/>
    <col min="8710" max="8710" width="8.85546875" style="1" customWidth="1"/>
    <col min="8711" max="8711" width="11.7109375" style="1" customWidth="1"/>
    <col min="8712" max="8712" width="10.7109375" style="1" customWidth="1"/>
    <col min="8713" max="8713" width="11" style="1" customWidth="1"/>
    <col min="8714" max="8714" width="10.7109375" style="1" customWidth="1"/>
    <col min="8715" max="8717" width="12.28515625" style="1" customWidth="1"/>
    <col min="8718" max="8718" width="15" style="1" customWidth="1"/>
    <col min="8719" max="8962" width="9.140625" style="1"/>
    <col min="8963" max="8963" width="4.140625" style="1" customWidth="1"/>
    <col min="8964" max="8964" width="37.85546875" style="1" customWidth="1"/>
    <col min="8965" max="8965" width="8.7109375" style="1" customWidth="1"/>
    <col min="8966" max="8966" width="8.85546875" style="1" customWidth="1"/>
    <col min="8967" max="8967" width="11.7109375" style="1" customWidth="1"/>
    <col min="8968" max="8968" width="10.7109375" style="1" customWidth="1"/>
    <col min="8969" max="8969" width="11" style="1" customWidth="1"/>
    <col min="8970" max="8970" width="10.7109375" style="1" customWidth="1"/>
    <col min="8971" max="8973" width="12.28515625" style="1" customWidth="1"/>
    <col min="8974" max="8974" width="15" style="1" customWidth="1"/>
    <col min="8975" max="9218" width="9.140625" style="1"/>
    <col min="9219" max="9219" width="4.140625" style="1" customWidth="1"/>
    <col min="9220" max="9220" width="37.85546875" style="1" customWidth="1"/>
    <col min="9221" max="9221" width="8.7109375" style="1" customWidth="1"/>
    <col min="9222" max="9222" width="8.85546875" style="1" customWidth="1"/>
    <col min="9223" max="9223" width="11.7109375" style="1" customWidth="1"/>
    <col min="9224" max="9224" width="10.7109375" style="1" customWidth="1"/>
    <col min="9225" max="9225" width="11" style="1" customWidth="1"/>
    <col min="9226" max="9226" width="10.7109375" style="1" customWidth="1"/>
    <col min="9227" max="9229" width="12.28515625" style="1" customWidth="1"/>
    <col min="9230" max="9230" width="15" style="1" customWidth="1"/>
    <col min="9231" max="9474" width="9.140625" style="1"/>
    <col min="9475" max="9475" width="4.140625" style="1" customWidth="1"/>
    <col min="9476" max="9476" width="37.85546875" style="1" customWidth="1"/>
    <col min="9477" max="9477" width="8.7109375" style="1" customWidth="1"/>
    <col min="9478" max="9478" width="8.85546875" style="1" customWidth="1"/>
    <col min="9479" max="9479" width="11.7109375" style="1" customWidth="1"/>
    <col min="9480" max="9480" width="10.7109375" style="1" customWidth="1"/>
    <col min="9481" max="9481" width="11" style="1" customWidth="1"/>
    <col min="9482" max="9482" width="10.7109375" style="1" customWidth="1"/>
    <col min="9483" max="9485" width="12.28515625" style="1" customWidth="1"/>
    <col min="9486" max="9486" width="15" style="1" customWidth="1"/>
    <col min="9487" max="9730" width="9.140625" style="1"/>
    <col min="9731" max="9731" width="4.140625" style="1" customWidth="1"/>
    <col min="9732" max="9732" width="37.85546875" style="1" customWidth="1"/>
    <col min="9733" max="9733" width="8.7109375" style="1" customWidth="1"/>
    <col min="9734" max="9734" width="8.85546875" style="1" customWidth="1"/>
    <col min="9735" max="9735" width="11.7109375" style="1" customWidth="1"/>
    <col min="9736" max="9736" width="10.7109375" style="1" customWidth="1"/>
    <col min="9737" max="9737" width="11" style="1" customWidth="1"/>
    <col min="9738" max="9738" width="10.7109375" style="1" customWidth="1"/>
    <col min="9739" max="9741" width="12.28515625" style="1" customWidth="1"/>
    <col min="9742" max="9742" width="15" style="1" customWidth="1"/>
    <col min="9743" max="9986" width="9.140625" style="1"/>
    <col min="9987" max="9987" width="4.140625" style="1" customWidth="1"/>
    <col min="9988" max="9988" width="37.85546875" style="1" customWidth="1"/>
    <col min="9989" max="9989" width="8.7109375" style="1" customWidth="1"/>
    <col min="9990" max="9990" width="8.85546875" style="1" customWidth="1"/>
    <col min="9991" max="9991" width="11.7109375" style="1" customWidth="1"/>
    <col min="9992" max="9992" width="10.7109375" style="1" customWidth="1"/>
    <col min="9993" max="9993" width="11" style="1" customWidth="1"/>
    <col min="9994" max="9994" width="10.7109375" style="1" customWidth="1"/>
    <col min="9995" max="9997" width="12.28515625" style="1" customWidth="1"/>
    <col min="9998" max="9998" width="15" style="1" customWidth="1"/>
    <col min="9999" max="10242" width="9.140625" style="1"/>
    <col min="10243" max="10243" width="4.140625" style="1" customWidth="1"/>
    <col min="10244" max="10244" width="37.85546875" style="1" customWidth="1"/>
    <col min="10245" max="10245" width="8.7109375" style="1" customWidth="1"/>
    <col min="10246" max="10246" width="8.85546875" style="1" customWidth="1"/>
    <col min="10247" max="10247" width="11.7109375" style="1" customWidth="1"/>
    <col min="10248" max="10248" width="10.7109375" style="1" customWidth="1"/>
    <col min="10249" max="10249" width="11" style="1" customWidth="1"/>
    <col min="10250" max="10250" width="10.7109375" style="1" customWidth="1"/>
    <col min="10251" max="10253" width="12.28515625" style="1" customWidth="1"/>
    <col min="10254" max="10254" width="15" style="1" customWidth="1"/>
    <col min="10255" max="10498" width="9.140625" style="1"/>
    <col min="10499" max="10499" width="4.140625" style="1" customWidth="1"/>
    <col min="10500" max="10500" width="37.85546875" style="1" customWidth="1"/>
    <col min="10501" max="10501" width="8.7109375" style="1" customWidth="1"/>
    <col min="10502" max="10502" width="8.85546875" style="1" customWidth="1"/>
    <col min="10503" max="10503" width="11.7109375" style="1" customWidth="1"/>
    <col min="10504" max="10504" width="10.7109375" style="1" customWidth="1"/>
    <col min="10505" max="10505" width="11" style="1" customWidth="1"/>
    <col min="10506" max="10506" width="10.7109375" style="1" customWidth="1"/>
    <col min="10507" max="10509" width="12.28515625" style="1" customWidth="1"/>
    <col min="10510" max="10510" width="15" style="1" customWidth="1"/>
    <col min="10511" max="10754" width="9.140625" style="1"/>
    <col min="10755" max="10755" width="4.140625" style="1" customWidth="1"/>
    <col min="10756" max="10756" width="37.85546875" style="1" customWidth="1"/>
    <col min="10757" max="10757" width="8.7109375" style="1" customWidth="1"/>
    <col min="10758" max="10758" width="8.85546875" style="1" customWidth="1"/>
    <col min="10759" max="10759" width="11.7109375" style="1" customWidth="1"/>
    <col min="10760" max="10760" width="10.7109375" style="1" customWidth="1"/>
    <col min="10761" max="10761" width="11" style="1" customWidth="1"/>
    <col min="10762" max="10762" width="10.7109375" style="1" customWidth="1"/>
    <col min="10763" max="10765" width="12.28515625" style="1" customWidth="1"/>
    <col min="10766" max="10766" width="15" style="1" customWidth="1"/>
    <col min="10767" max="11010" width="9.140625" style="1"/>
    <col min="11011" max="11011" width="4.140625" style="1" customWidth="1"/>
    <col min="11012" max="11012" width="37.85546875" style="1" customWidth="1"/>
    <col min="11013" max="11013" width="8.7109375" style="1" customWidth="1"/>
    <col min="11014" max="11014" width="8.85546875" style="1" customWidth="1"/>
    <col min="11015" max="11015" width="11.7109375" style="1" customWidth="1"/>
    <col min="11016" max="11016" width="10.7109375" style="1" customWidth="1"/>
    <col min="11017" max="11017" width="11" style="1" customWidth="1"/>
    <col min="11018" max="11018" width="10.7109375" style="1" customWidth="1"/>
    <col min="11019" max="11021" width="12.28515625" style="1" customWidth="1"/>
    <col min="11022" max="11022" width="15" style="1" customWidth="1"/>
    <col min="11023" max="11266" width="9.140625" style="1"/>
    <col min="11267" max="11267" width="4.140625" style="1" customWidth="1"/>
    <col min="11268" max="11268" width="37.85546875" style="1" customWidth="1"/>
    <col min="11269" max="11269" width="8.7109375" style="1" customWidth="1"/>
    <col min="11270" max="11270" width="8.85546875" style="1" customWidth="1"/>
    <col min="11271" max="11271" width="11.7109375" style="1" customWidth="1"/>
    <col min="11272" max="11272" width="10.7109375" style="1" customWidth="1"/>
    <col min="11273" max="11273" width="11" style="1" customWidth="1"/>
    <col min="11274" max="11274" width="10.7109375" style="1" customWidth="1"/>
    <col min="11275" max="11277" width="12.28515625" style="1" customWidth="1"/>
    <col min="11278" max="11278" width="15" style="1" customWidth="1"/>
    <col min="11279" max="11522" width="9.140625" style="1"/>
    <col min="11523" max="11523" width="4.140625" style="1" customWidth="1"/>
    <col min="11524" max="11524" width="37.85546875" style="1" customWidth="1"/>
    <col min="11525" max="11525" width="8.7109375" style="1" customWidth="1"/>
    <col min="11526" max="11526" width="8.85546875" style="1" customWidth="1"/>
    <col min="11527" max="11527" width="11.7109375" style="1" customWidth="1"/>
    <col min="11528" max="11528" width="10.7109375" style="1" customWidth="1"/>
    <col min="11529" max="11529" width="11" style="1" customWidth="1"/>
    <col min="11530" max="11530" width="10.7109375" style="1" customWidth="1"/>
    <col min="11531" max="11533" width="12.28515625" style="1" customWidth="1"/>
    <col min="11534" max="11534" width="15" style="1" customWidth="1"/>
    <col min="11535" max="11778" width="9.140625" style="1"/>
    <col min="11779" max="11779" width="4.140625" style="1" customWidth="1"/>
    <col min="11780" max="11780" width="37.85546875" style="1" customWidth="1"/>
    <col min="11781" max="11781" width="8.7109375" style="1" customWidth="1"/>
    <col min="11782" max="11782" width="8.85546875" style="1" customWidth="1"/>
    <col min="11783" max="11783" width="11.7109375" style="1" customWidth="1"/>
    <col min="11784" max="11784" width="10.7109375" style="1" customWidth="1"/>
    <col min="11785" max="11785" width="11" style="1" customWidth="1"/>
    <col min="11786" max="11786" width="10.7109375" style="1" customWidth="1"/>
    <col min="11787" max="11789" width="12.28515625" style="1" customWidth="1"/>
    <col min="11790" max="11790" width="15" style="1" customWidth="1"/>
    <col min="11791" max="12034" width="9.140625" style="1"/>
    <col min="12035" max="12035" width="4.140625" style="1" customWidth="1"/>
    <col min="12036" max="12036" width="37.85546875" style="1" customWidth="1"/>
    <col min="12037" max="12037" width="8.7109375" style="1" customWidth="1"/>
    <col min="12038" max="12038" width="8.85546875" style="1" customWidth="1"/>
    <col min="12039" max="12039" width="11.7109375" style="1" customWidth="1"/>
    <col min="12040" max="12040" width="10.7109375" style="1" customWidth="1"/>
    <col min="12041" max="12041" width="11" style="1" customWidth="1"/>
    <col min="12042" max="12042" width="10.7109375" style="1" customWidth="1"/>
    <col min="12043" max="12045" width="12.28515625" style="1" customWidth="1"/>
    <col min="12046" max="12046" width="15" style="1" customWidth="1"/>
    <col min="12047" max="12290" width="9.140625" style="1"/>
    <col min="12291" max="12291" width="4.140625" style="1" customWidth="1"/>
    <col min="12292" max="12292" width="37.85546875" style="1" customWidth="1"/>
    <col min="12293" max="12293" width="8.7109375" style="1" customWidth="1"/>
    <col min="12294" max="12294" width="8.85546875" style="1" customWidth="1"/>
    <col min="12295" max="12295" width="11.7109375" style="1" customWidth="1"/>
    <col min="12296" max="12296" width="10.7109375" style="1" customWidth="1"/>
    <col min="12297" max="12297" width="11" style="1" customWidth="1"/>
    <col min="12298" max="12298" width="10.7109375" style="1" customWidth="1"/>
    <col min="12299" max="12301" width="12.28515625" style="1" customWidth="1"/>
    <col min="12302" max="12302" width="15" style="1" customWidth="1"/>
    <col min="12303" max="12546" width="9.140625" style="1"/>
    <col min="12547" max="12547" width="4.140625" style="1" customWidth="1"/>
    <col min="12548" max="12548" width="37.85546875" style="1" customWidth="1"/>
    <col min="12549" max="12549" width="8.7109375" style="1" customWidth="1"/>
    <col min="12550" max="12550" width="8.85546875" style="1" customWidth="1"/>
    <col min="12551" max="12551" width="11.7109375" style="1" customWidth="1"/>
    <col min="12552" max="12552" width="10.7109375" style="1" customWidth="1"/>
    <col min="12553" max="12553" width="11" style="1" customWidth="1"/>
    <col min="12554" max="12554" width="10.7109375" style="1" customWidth="1"/>
    <col min="12555" max="12557" width="12.28515625" style="1" customWidth="1"/>
    <col min="12558" max="12558" width="15" style="1" customWidth="1"/>
    <col min="12559" max="12802" width="9.140625" style="1"/>
    <col min="12803" max="12803" width="4.140625" style="1" customWidth="1"/>
    <col min="12804" max="12804" width="37.85546875" style="1" customWidth="1"/>
    <col min="12805" max="12805" width="8.7109375" style="1" customWidth="1"/>
    <col min="12806" max="12806" width="8.85546875" style="1" customWidth="1"/>
    <col min="12807" max="12807" width="11.7109375" style="1" customWidth="1"/>
    <col min="12808" max="12808" width="10.7109375" style="1" customWidth="1"/>
    <col min="12809" max="12809" width="11" style="1" customWidth="1"/>
    <col min="12810" max="12810" width="10.7109375" style="1" customWidth="1"/>
    <col min="12811" max="12813" width="12.28515625" style="1" customWidth="1"/>
    <col min="12814" max="12814" width="15" style="1" customWidth="1"/>
    <col min="12815" max="13058" width="9.140625" style="1"/>
    <col min="13059" max="13059" width="4.140625" style="1" customWidth="1"/>
    <col min="13060" max="13060" width="37.85546875" style="1" customWidth="1"/>
    <col min="13061" max="13061" width="8.7109375" style="1" customWidth="1"/>
    <col min="13062" max="13062" width="8.85546875" style="1" customWidth="1"/>
    <col min="13063" max="13063" width="11.7109375" style="1" customWidth="1"/>
    <col min="13064" max="13064" width="10.7109375" style="1" customWidth="1"/>
    <col min="13065" max="13065" width="11" style="1" customWidth="1"/>
    <col min="13066" max="13066" width="10.7109375" style="1" customWidth="1"/>
    <col min="13067" max="13069" width="12.28515625" style="1" customWidth="1"/>
    <col min="13070" max="13070" width="15" style="1" customWidth="1"/>
    <col min="13071" max="13314" width="9.140625" style="1"/>
    <col min="13315" max="13315" width="4.140625" style="1" customWidth="1"/>
    <col min="13316" max="13316" width="37.85546875" style="1" customWidth="1"/>
    <col min="13317" max="13317" width="8.7109375" style="1" customWidth="1"/>
    <col min="13318" max="13318" width="8.85546875" style="1" customWidth="1"/>
    <col min="13319" max="13319" width="11.7109375" style="1" customWidth="1"/>
    <col min="13320" max="13320" width="10.7109375" style="1" customWidth="1"/>
    <col min="13321" max="13321" width="11" style="1" customWidth="1"/>
    <col min="13322" max="13322" width="10.7109375" style="1" customWidth="1"/>
    <col min="13323" max="13325" width="12.28515625" style="1" customWidth="1"/>
    <col min="13326" max="13326" width="15" style="1" customWidth="1"/>
    <col min="13327" max="13570" width="9.140625" style="1"/>
    <col min="13571" max="13571" width="4.140625" style="1" customWidth="1"/>
    <col min="13572" max="13572" width="37.85546875" style="1" customWidth="1"/>
    <col min="13573" max="13573" width="8.7109375" style="1" customWidth="1"/>
    <col min="13574" max="13574" width="8.85546875" style="1" customWidth="1"/>
    <col min="13575" max="13575" width="11.7109375" style="1" customWidth="1"/>
    <col min="13576" max="13576" width="10.7109375" style="1" customWidth="1"/>
    <col min="13577" max="13577" width="11" style="1" customWidth="1"/>
    <col min="13578" max="13578" width="10.7109375" style="1" customWidth="1"/>
    <col min="13579" max="13581" width="12.28515625" style="1" customWidth="1"/>
    <col min="13582" max="13582" width="15" style="1" customWidth="1"/>
    <col min="13583" max="13826" width="9.140625" style="1"/>
    <col min="13827" max="13827" width="4.140625" style="1" customWidth="1"/>
    <col min="13828" max="13828" width="37.85546875" style="1" customWidth="1"/>
    <col min="13829" max="13829" width="8.7109375" style="1" customWidth="1"/>
    <col min="13830" max="13830" width="8.85546875" style="1" customWidth="1"/>
    <col min="13831" max="13831" width="11.7109375" style="1" customWidth="1"/>
    <col min="13832" max="13832" width="10.7109375" style="1" customWidth="1"/>
    <col min="13833" max="13833" width="11" style="1" customWidth="1"/>
    <col min="13834" max="13834" width="10.7109375" style="1" customWidth="1"/>
    <col min="13835" max="13837" width="12.28515625" style="1" customWidth="1"/>
    <col min="13838" max="13838" width="15" style="1" customWidth="1"/>
    <col min="13839" max="14082" width="9.140625" style="1"/>
    <col min="14083" max="14083" width="4.140625" style="1" customWidth="1"/>
    <col min="14084" max="14084" width="37.85546875" style="1" customWidth="1"/>
    <col min="14085" max="14085" width="8.7109375" style="1" customWidth="1"/>
    <col min="14086" max="14086" width="8.85546875" style="1" customWidth="1"/>
    <col min="14087" max="14087" width="11.7109375" style="1" customWidth="1"/>
    <col min="14088" max="14088" width="10.7109375" style="1" customWidth="1"/>
    <col min="14089" max="14089" width="11" style="1" customWidth="1"/>
    <col min="14090" max="14090" width="10.7109375" style="1" customWidth="1"/>
    <col min="14091" max="14093" width="12.28515625" style="1" customWidth="1"/>
    <col min="14094" max="14094" width="15" style="1" customWidth="1"/>
    <col min="14095" max="14338" width="9.140625" style="1"/>
    <col min="14339" max="14339" width="4.140625" style="1" customWidth="1"/>
    <col min="14340" max="14340" width="37.85546875" style="1" customWidth="1"/>
    <col min="14341" max="14341" width="8.7109375" style="1" customWidth="1"/>
    <col min="14342" max="14342" width="8.85546875" style="1" customWidth="1"/>
    <col min="14343" max="14343" width="11.7109375" style="1" customWidth="1"/>
    <col min="14344" max="14344" width="10.7109375" style="1" customWidth="1"/>
    <col min="14345" max="14345" width="11" style="1" customWidth="1"/>
    <col min="14346" max="14346" width="10.7109375" style="1" customWidth="1"/>
    <col min="14347" max="14349" width="12.28515625" style="1" customWidth="1"/>
    <col min="14350" max="14350" width="15" style="1" customWidth="1"/>
    <col min="14351" max="14594" width="9.140625" style="1"/>
    <col min="14595" max="14595" width="4.140625" style="1" customWidth="1"/>
    <col min="14596" max="14596" width="37.85546875" style="1" customWidth="1"/>
    <col min="14597" max="14597" width="8.7109375" style="1" customWidth="1"/>
    <col min="14598" max="14598" width="8.85546875" style="1" customWidth="1"/>
    <col min="14599" max="14599" width="11.7109375" style="1" customWidth="1"/>
    <col min="14600" max="14600" width="10.7109375" style="1" customWidth="1"/>
    <col min="14601" max="14601" width="11" style="1" customWidth="1"/>
    <col min="14602" max="14602" width="10.7109375" style="1" customWidth="1"/>
    <col min="14603" max="14605" width="12.28515625" style="1" customWidth="1"/>
    <col min="14606" max="14606" width="15" style="1" customWidth="1"/>
    <col min="14607" max="14850" width="9.140625" style="1"/>
    <col min="14851" max="14851" width="4.140625" style="1" customWidth="1"/>
    <col min="14852" max="14852" width="37.85546875" style="1" customWidth="1"/>
    <col min="14853" max="14853" width="8.7109375" style="1" customWidth="1"/>
    <col min="14854" max="14854" width="8.85546875" style="1" customWidth="1"/>
    <col min="14855" max="14855" width="11.7109375" style="1" customWidth="1"/>
    <col min="14856" max="14856" width="10.7109375" style="1" customWidth="1"/>
    <col min="14857" max="14857" width="11" style="1" customWidth="1"/>
    <col min="14858" max="14858" width="10.7109375" style="1" customWidth="1"/>
    <col min="14859" max="14861" width="12.28515625" style="1" customWidth="1"/>
    <col min="14862" max="14862" width="15" style="1" customWidth="1"/>
    <col min="14863" max="15106" width="9.140625" style="1"/>
    <col min="15107" max="15107" width="4.140625" style="1" customWidth="1"/>
    <col min="15108" max="15108" width="37.85546875" style="1" customWidth="1"/>
    <col min="15109" max="15109" width="8.7109375" style="1" customWidth="1"/>
    <col min="15110" max="15110" width="8.85546875" style="1" customWidth="1"/>
    <col min="15111" max="15111" width="11.7109375" style="1" customWidth="1"/>
    <col min="15112" max="15112" width="10.7109375" style="1" customWidth="1"/>
    <col min="15113" max="15113" width="11" style="1" customWidth="1"/>
    <col min="15114" max="15114" width="10.7109375" style="1" customWidth="1"/>
    <col min="15115" max="15117" width="12.28515625" style="1" customWidth="1"/>
    <col min="15118" max="15118" width="15" style="1" customWidth="1"/>
    <col min="15119" max="15362" width="9.140625" style="1"/>
    <col min="15363" max="15363" width="4.140625" style="1" customWidth="1"/>
    <col min="15364" max="15364" width="37.85546875" style="1" customWidth="1"/>
    <col min="15365" max="15365" width="8.7109375" style="1" customWidth="1"/>
    <col min="15366" max="15366" width="8.85546875" style="1" customWidth="1"/>
    <col min="15367" max="15367" width="11.7109375" style="1" customWidth="1"/>
    <col min="15368" max="15368" width="10.7109375" style="1" customWidth="1"/>
    <col min="15369" max="15369" width="11" style="1" customWidth="1"/>
    <col min="15370" max="15370" width="10.7109375" style="1" customWidth="1"/>
    <col min="15371" max="15373" width="12.28515625" style="1" customWidth="1"/>
    <col min="15374" max="15374" width="15" style="1" customWidth="1"/>
    <col min="15375" max="15618" width="9.140625" style="1"/>
    <col min="15619" max="15619" width="4.140625" style="1" customWidth="1"/>
    <col min="15620" max="15620" width="37.85546875" style="1" customWidth="1"/>
    <col min="15621" max="15621" width="8.7109375" style="1" customWidth="1"/>
    <col min="15622" max="15622" width="8.85546875" style="1" customWidth="1"/>
    <col min="15623" max="15623" width="11.7109375" style="1" customWidth="1"/>
    <col min="15624" max="15624" width="10.7109375" style="1" customWidth="1"/>
    <col min="15625" max="15625" width="11" style="1" customWidth="1"/>
    <col min="15626" max="15626" width="10.7109375" style="1" customWidth="1"/>
    <col min="15627" max="15629" width="12.28515625" style="1" customWidth="1"/>
    <col min="15630" max="15630" width="15" style="1" customWidth="1"/>
    <col min="15631" max="15874" width="9.140625" style="1"/>
    <col min="15875" max="15875" width="4.140625" style="1" customWidth="1"/>
    <col min="15876" max="15876" width="37.85546875" style="1" customWidth="1"/>
    <col min="15877" max="15877" width="8.7109375" style="1" customWidth="1"/>
    <col min="15878" max="15878" width="8.85546875" style="1" customWidth="1"/>
    <col min="15879" max="15879" width="11.7109375" style="1" customWidth="1"/>
    <col min="15880" max="15880" width="10.7109375" style="1" customWidth="1"/>
    <col min="15881" max="15881" width="11" style="1" customWidth="1"/>
    <col min="15882" max="15882" width="10.7109375" style="1" customWidth="1"/>
    <col min="15883" max="15885" width="12.28515625" style="1" customWidth="1"/>
    <col min="15886" max="15886" width="15" style="1" customWidth="1"/>
    <col min="15887" max="16130" width="9.140625" style="1"/>
    <col min="16131" max="16131" width="4.140625" style="1" customWidth="1"/>
    <col min="16132" max="16132" width="37.85546875" style="1" customWidth="1"/>
    <col min="16133" max="16133" width="8.7109375" style="1" customWidth="1"/>
    <col min="16134" max="16134" width="8.85546875" style="1" customWidth="1"/>
    <col min="16135" max="16135" width="11.7109375" style="1" customWidth="1"/>
    <col min="16136" max="16136" width="10.7109375" style="1" customWidth="1"/>
    <col min="16137" max="16137" width="11" style="1" customWidth="1"/>
    <col min="16138" max="16138" width="10.7109375" style="1" customWidth="1"/>
    <col min="16139" max="16141" width="12.28515625" style="1" customWidth="1"/>
    <col min="16142" max="16142" width="15" style="1" customWidth="1"/>
    <col min="16143" max="16384" width="9.140625" style="1"/>
  </cols>
  <sheetData>
    <row r="1" spans="1:14" ht="18.75" x14ac:dyDescent="0.3">
      <c r="B1" s="2" t="s">
        <v>97</v>
      </c>
    </row>
    <row r="2" spans="1:14" ht="18.75" x14ac:dyDescent="0.3">
      <c r="B2" s="2"/>
    </row>
    <row r="3" spans="1:14" ht="18.75" x14ac:dyDescent="0.3">
      <c r="B3" s="2"/>
    </row>
    <row r="4" spans="1:14" x14ac:dyDescent="0.25">
      <c r="B4" s="3" t="s">
        <v>0</v>
      </c>
    </row>
    <row r="5" spans="1:14" x14ac:dyDescent="0.25">
      <c r="B5" s="3"/>
    </row>
    <row r="6" spans="1:14" ht="16.5" thickBot="1" x14ac:dyDescent="0.3">
      <c r="C6" s="4"/>
    </row>
    <row r="7" spans="1:14" ht="126" customHeight="1" thickBot="1" x14ac:dyDescent="0.3">
      <c r="A7" s="5" t="s">
        <v>1</v>
      </c>
      <c r="B7" s="6" t="s">
        <v>2</v>
      </c>
      <c r="C7" s="7" t="s">
        <v>3</v>
      </c>
      <c r="D7" s="6" t="s">
        <v>4</v>
      </c>
      <c r="E7" s="6" t="s">
        <v>5</v>
      </c>
      <c r="F7" s="73" t="s">
        <v>69</v>
      </c>
      <c r="G7" s="8"/>
      <c r="H7" s="6" t="s">
        <v>6</v>
      </c>
      <c r="I7" s="9" t="s">
        <v>7</v>
      </c>
      <c r="J7" s="9" t="s">
        <v>68</v>
      </c>
      <c r="K7" s="9" t="s">
        <v>65</v>
      </c>
      <c r="L7" s="6" t="s">
        <v>8</v>
      </c>
      <c r="M7" s="10"/>
      <c r="N7" s="10"/>
    </row>
    <row r="8" spans="1:14" ht="16.5" thickBot="1" x14ac:dyDescent="0.3">
      <c r="A8" s="11">
        <v>1</v>
      </c>
      <c r="B8" s="45" t="s">
        <v>63</v>
      </c>
      <c r="C8" s="46" t="s">
        <v>9</v>
      </c>
      <c r="D8" s="47">
        <v>5</v>
      </c>
      <c r="E8" s="150">
        <v>5.81</v>
      </c>
      <c r="F8" s="12">
        <v>19173</v>
      </c>
      <c r="G8" s="80"/>
      <c r="H8" s="12"/>
      <c r="I8" s="12">
        <f>ROUND(F8*6/100,0)</f>
        <v>1150</v>
      </c>
      <c r="J8" s="109">
        <v>1650</v>
      </c>
      <c r="K8" s="109"/>
      <c r="L8" s="13">
        <f>SUM(F8+H8+I8+J8)</f>
        <v>21973</v>
      </c>
      <c r="M8" s="14" t="s">
        <v>91</v>
      </c>
      <c r="N8" s="15"/>
    </row>
    <row r="9" spans="1:14" ht="16.5" thickBot="1" x14ac:dyDescent="0.3">
      <c r="A9" s="11">
        <v>2</v>
      </c>
      <c r="B9" s="45" t="s">
        <v>10</v>
      </c>
      <c r="C9" s="46" t="s">
        <v>9</v>
      </c>
      <c r="D9" s="47">
        <v>5</v>
      </c>
      <c r="E9" s="150">
        <v>5.43</v>
      </c>
      <c r="F9" s="12">
        <v>17919</v>
      </c>
      <c r="G9" s="80"/>
      <c r="H9" s="12"/>
      <c r="I9" s="12">
        <f t="shared" ref="I9:I19" si="0">ROUND(F9*6/100,0)</f>
        <v>1075</v>
      </c>
      <c r="J9" s="109"/>
      <c r="K9" s="109"/>
      <c r="L9" s="13">
        <f t="shared" ref="L9:L18" si="1">SUM(F9+H9+I9)</f>
        <v>18994</v>
      </c>
      <c r="M9" s="14"/>
      <c r="N9" s="15"/>
    </row>
    <row r="10" spans="1:14" ht="16.5" thickBot="1" x14ac:dyDescent="0.3">
      <c r="A10" s="11">
        <v>3</v>
      </c>
      <c r="B10" s="45" t="s">
        <v>11</v>
      </c>
      <c r="C10" s="46" t="s">
        <v>9</v>
      </c>
      <c r="D10" s="47">
        <v>5</v>
      </c>
      <c r="E10" s="150">
        <v>5.43</v>
      </c>
      <c r="F10" s="12">
        <v>17919</v>
      </c>
      <c r="G10" s="80"/>
      <c r="H10" s="12"/>
      <c r="I10" s="12">
        <f t="shared" si="0"/>
        <v>1075</v>
      </c>
      <c r="J10" s="109"/>
      <c r="K10" s="109"/>
      <c r="L10" s="13">
        <f t="shared" si="1"/>
        <v>18994</v>
      </c>
      <c r="M10" s="14"/>
      <c r="N10" s="15"/>
    </row>
    <row r="11" spans="1:14" ht="16.5" thickBot="1" x14ac:dyDescent="0.3">
      <c r="A11" s="27">
        <v>4</v>
      </c>
      <c r="B11" s="78" t="s">
        <v>12</v>
      </c>
      <c r="C11" s="16" t="s">
        <v>9</v>
      </c>
      <c r="D11" s="17">
        <v>5</v>
      </c>
      <c r="E11" s="151">
        <v>4.22</v>
      </c>
      <c r="F11" s="55">
        <v>13926</v>
      </c>
      <c r="G11" s="79"/>
      <c r="H11" s="55"/>
      <c r="I11" s="12">
        <f t="shared" si="0"/>
        <v>836</v>
      </c>
      <c r="J11" s="110"/>
      <c r="K11" s="110"/>
      <c r="L11" s="31">
        <f t="shared" si="1"/>
        <v>14762</v>
      </c>
      <c r="M11" s="14"/>
      <c r="N11" s="15"/>
    </row>
    <row r="12" spans="1:14" ht="16.5" thickBot="1" x14ac:dyDescent="0.3">
      <c r="A12" s="33"/>
      <c r="B12" s="34"/>
      <c r="C12" s="35" t="s">
        <v>9</v>
      </c>
      <c r="D12" s="25">
        <v>5</v>
      </c>
      <c r="E12" s="152">
        <v>4.22</v>
      </c>
      <c r="F12" s="55">
        <v>13926</v>
      </c>
      <c r="G12" s="81"/>
      <c r="H12" s="48">
        <f>ROUND(F12*10/100,0)</f>
        <v>1393</v>
      </c>
      <c r="I12" s="12">
        <f t="shared" si="0"/>
        <v>836</v>
      </c>
      <c r="J12" s="111"/>
      <c r="K12" s="111"/>
      <c r="L12" s="26">
        <f t="shared" si="1"/>
        <v>16155</v>
      </c>
      <c r="M12" s="14"/>
      <c r="N12" s="15"/>
    </row>
    <row r="13" spans="1:14" ht="16.5" thickBot="1" x14ac:dyDescent="0.3">
      <c r="A13" s="11">
        <v>5</v>
      </c>
      <c r="B13" s="82" t="s">
        <v>13</v>
      </c>
      <c r="C13" s="46" t="s">
        <v>9</v>
      </c>
      <c r="D13" s="47">
        <v>5</v>
      </c>
      <c r="E13" s="150">
        <v>2.48</v>
      </c>
      <c r="F13" s="12">
        <v>10192</v>
      </c>
      <c r="G13" s="80"/>
      <c r="H13" s="47"/>
      <c r="I13" s="12">
        <f t="shared" si="0"/>
        <v>612</v>
      </c>
      <c r="J13" s="109"/>
      <c r="K13" s="109"/>
      <c r="L13" s="13">
        <f t="shared" si="1"/>
        <v>10804</v>
      </c>
      <c r="M13" s="14"/>
      <c r="N13" s="15"/>
    </row>
    <row r="14" spans="1:14" ht="45" x14ac:dyDescent="0.25">
      <c r="A14" s="27">
        <v>6</v>
      </c>
      <c r="B14" s="28" t="s">
        <v>14</v>
      </c>
      <c r="C14" s="16" t="s">
        <v>9</v>
      </c>
      <c r="D14" s="17">
        <v>0</v>
      </c>
      <c r="E14" s="94"/>
      <c r="F14" s="55"/>
      <c r="G14" s="36"/>
      <c r="H14" s="17"/>
      <c r="I14" s="55"/>
      <c r="J14" s="112"/>
      <c r="K14" s="112"/>
      <c r="L14" s="18"/>
      <c r="M14" s="19"/>
    </row>
    <row r="15" spans="1:14" x14ac:dyDescent="0.25">
      <c r="A15" s="29"/>
      <c r="B15" s="30"/>
      <c r="C15" s="20"/>
      <c r="D15" s="21">
        <v>1</v>
      </c>
      <c r="E15" s="95"/>
      <c r="F15" s="23"/>
      <c r="G15" s="37"/>
      <c r="H15" s="21"/>
      <c r="I15" s="158"/>
      <c r="J15" s="113"/>
      <c r="K15" s="113"/>
      <c r="L15" s="22"/>
      <c r="M15" s="19"/>
    </row>
    <row r="16" spans="1:14" x14ac:dyDescent="0.25">
      <c r="A16" s="29"/>
      <c r="B16" s="30"/>
      <c r="C16" s="20"/>
      <c r="D16" s="21">
        <v>2</v>
      </c>
      <c r="E16" s="21"/>
      <c r="F16" s="23"/>
      <c r="G16" s="37"/>
      <c r="H16" s="59"/>
      <c r="I16" s="158"/>
      <c r="J16" s="113"/>
      <c r="K16" s="113"/>
      <c r="L16" s="75">
        <f t="shared" si="1"/>
        <v>0</v>
      </c>
      <c r="M16" s="14"/>
      <c r="N16" s="15"/>
    </row>
    <row r="17" spans="1:14" ht="16.5" thickBot="1" x14ac:dyDescent="0.3">
      <c r="A17" s="29"/>
      <c r="B17" s="30"/>
      <c r="C17" s="20"/>
      <c r="D17" s="21">
        <v>3</v>
      </c>
      <c r="E17" s="153">
        <v>2.14</v>
      </c>
      <c r="F17" s="23">
        <v>8371</v>
      </c>
      <c r="G17" s="77"/>
      <c r="H17" s="21"/>
      <c r="I17" s="48">
        <f t="shared" si="0"/>
        <v>502</v>
      </c>
      <c r="J17" s="114"/>
      <c r="K17" s="114"/>
      <c r="L17" s="24">
        <f t="shared" si="1"/>
        <v>8873</v>
      </c>
      <c r="M17" s="14"/>
      <c r="N17" s="15"/>
    </row>
    <row r="18" spans="1:14" ht="16.5" thickBot="1" x14ac:dyDescent="0.3">
      <c r="A18" s="29"/>
      <c r="B18" s="30"/>
      <c r="C18" s="20"/>
      <c r="D18" s="21">
        <v>4</v>
      </c>
      <c r="E18" s="153">
        <v>2.14</v>
      </c>
      <c r="F18" s="23">
        <v>8580</v>
      </c>
      <c r="G18" s="77"/>
      <c r="H18" s="21"/>
      <c r="I18" s="12">
        <f t="shared" si="0"/>
        <v>515</v>
      </c>
      <c r="J18" s="114"/>
      <c r="K18" s="114"/>
      <c r="L18" s="24">
        <f t="shared" si="1"/>
        <v>9095</v>
      </c>
      <c r="M18" s="14"/>
      <c r="N18" s="15"/>
    </row>
    <row r="19" spans="1:14" ht="16.5" thickBot="1" x14ac:dyDescent="0.3">
      <c r="A19" s="29"/>
      <c r="B19" s="30"/>
      <c r="C19" s="20"/>
      <c r="D19" s="21">
        <v>5</v>
      </c>
      <c r="E19" s="153">
        <v>2.14</v>
      </c>
      <c r="F19" s="23">
        <v>8795</v>
      </c>
      <c r="G19" s="56"/>
      <c r="H19" s="21"/>
      <c r="I19" s="12">
        <f t="shared" si="0"/>
        <v>528</v>
      </c>
      <c r="J19" s="114"/>
      <c r="K19" s="114"/>
      <c r="L19" s="24">
        <f t="shared" ref="L19:L33" si="2">SUM(F19+H19+I19)</f>
        <v>9323</v>
      </c>
      <c r="M19" s="14"/>
      <c r="N19" s="15"/>
    </row>
    <row r="20" spans="1:14" x14ac:dyDescent="0.25">
      <c r="A20" s="137"/>
      <c r="B20" s="138"/>
      <c r="C20" s="139"/>
      <c r="D20" s="21">
        <v>5</v>
      </c>
      <c r="E20" s="153">
        <v>2.14</v>
      </c>
      <c r="F20" s="23">
        <v>8795</v>
      </c>
      <c r="G20" s="56"/>
      <c r="H20" s="71">
        <v>880</v>
      </c>
      <c r="I20" s="55">
        <f t="shared" ref="I20" si="3">ROUND(F20*6/100,0)</f>
        <v>528</v>
      </c>
      <c r="J20" s="114"/>
      <c r="K20" s="114"/>
      <c r="L20" s="24">
        <f t="shared" ref="L20" si="4">SUM(F20+H20+I20)</f>
        <v>10203</v>
      </c>
      <c r="M20" s="14"/>
      <c r="N20" s="15"/>
    </row>
    <row r="21" spans="1:14" ht="16.5" thickBot="1" x14ac:dyDescent="0.3">
      <c r="A21" s="137"/>
      <c r="B21" s="138"/>
      <c r="C21" s="139"/>
      <c r="D21" s="140">
        <v>5</v>
      </c>
      <c r="E21" s="154">
        <v>2.14</v>
      </c>
      <c r="F21" s="23">
        <v>8795</v>
      </c>
      <c r="G21" s="142"/>
      <c r="H21" s="140"/>
      <c r="I21" s="157"/>
      <c r="J21" s="143"/>
      <c r="K21" s="143">
        <v>4398</v>
      </c>
      <c r="L21" s="24">
        <f>SUM(F21+K21)</f>
        <v>13193</v>
      </c>
      <c r="M21" s="14"/>
      <c r="N21" s="15"/>
    </row>
    <row r="22" spans="1:14" ht="52.5" customHeight="1" x14ac:dyDescent="0.25">
      <c r="A22" s="27">
        <v>7</v>
      </c>
      <c r="B22" s="28" t="s">
        <v>15</v>
      </c>
      <c r="C22" s="16" t="s">
        <v>9</v>
      </c>
      <c r="D22" s="17">
        <v>0</v>
      </c>
      <c r="E22" s="17"/>
      <c r="F22" s="55"/>
      <c r="G22" s="117"/>
      <c r="H22" s="17"/>
      <c r="I22" s="118"/>
      <c r="J22" s="119"/>
      <c r="K22" s="119"/>
      <c r="L22" s="120"/>
      <c r="M22" s="19"/>
    </row>
    <row r="23" spans="1:14" x14ac:dyDescent="0.25">
      <c r="A23" s="29"/>
      <c r="B23" s="30"/>
      <c r="C23" s="20"/>
      <c r="D23" s="21">
        <v>1</v>
      </c>
      <c r="E23" s="21"/>
      <c r="F23" s="23"/>
      <c r="G23" s="121"/>
      <c r="H23" s="76"/>
      <c r="I23" s="122"/>
      <c r="J23" s="123"/>
      <c r="K23" s="123"/>
      <c r="L23" s="124"/>
      <c r="M23" s="14"/>
      <c r="N23" s="15"/>
    </row>
    <row r="24" spans="1:14" x14ac:dyDescent="0.25">
      <c r="A24" s="29"/>
      <c r="B24" s="30"/>
      <c r="C24" s="20"/>
      <c r="D24" s="21">
        <v>2</v>
      </c>
      <c r="E24" s="153">
        <v>1.77</v>
      </c>
      <c r="F24" s="23">
        <v>6593</v>
      </c>
      <c r="G24" s="121"/>
      <c r="H24" s="76"/>
      <c r="I24" s="122">
        <f t="shared" ref="I24:I39" si="5">ROUND(F24*6/100,0)</f>
        <v>396</v>
      </c>
      <c r="J24" s="123"/>
      <c r="K24" s="123"/>
      <c r="L24" s="124">
        <f t="shared" si="2"/>
        <v>6989</v>
      </c>
      <c r="M24" s="14"/>
      <c r="N24" s="15"/>
    </row>
    <row r="25" spans="1:14" x14ac:dyDescent="0.25">
      <c r="A25" s="29"/>
      <c r="B25" s="30"/>
      <c r="C25" s="20"/>
      <c r="D25" s="21">
        <v>3</v>
      </c>
      <c r="E25" s="153">
        <v>1.77</v>
      </c>
      <c r="F25" s="23">
        <v>6923</v>
      </c>
      <c r="G25" s="56"/>
      <c r="H25" s="21"/>
      <c r="I25" s="23">
        <f t="shared" si="5"/>
        <v>415</v>
      </c>
      <c r="J25" s="114"/>
      <c r="K25" s="114"/>
      <c r="L25" s="24">
        <f t="shared" si="2"/>
        <v>7338</v>
      </c>
      <c r="M25" s="14"/>
      <c r="N25" s="15"/>
    </row>
    <row r="26" spans="1:14" x14ac:dyDescent="0.25">
      <c r="A26" s="29"/>
      <c r="B26" s="30"/>
      <c r="C26" s="20"/>
      <c r="D26" s="21">
        <v>4</v>
      </c>
      <c r="E26" s="153">
        <v>1.77</v>
      </c>
      <c r="F26" s="23">
        <v>7096</v>
      </c>
      <c r="G26" s="56"/>
      <c r="H26" s="21"/>
      <c r="I26" s="23">
        <f t="shared" si="5"/>
        <v>426</v>
      </c>
      <c r="J26" s="114"/>
      <c r="K26" s="114"/>
      <c r="L26" s="24">
        <f t="shared" si="2"/>
        <v>7522</v>
      </c>
      <c r="M26" s="14"/>
      <c r="N26" s="15"/>
    </row>
    <row r="27" spans="1:14" ht="16.5" thickBot="1" x14ac:dyDescent="0.3">
      <c r="A27" s="33"/>
      <c r="B27" s="34"/>
      <c r="C27" s="35"/>
      <c r="D27" s="25">
        <v>5</v>
      </c>
      <c r="E27" s="152">
        <v>1.77</v>
      </c>
      <c r="F27" s="48">
        <v>7273</v>
      </c>
      <c r="G27" s="57"/>
      <c r="H27" s="25"/>
      <c r="I27" s="48">
        <f t="shared" si="5"/>
        <v>436</v>
      </c>
      <c r="J27" s="111"/>
      <c r="K27" s="111"/>
      <c r="L27" s="26">
        <f t="shared" si="2"/>
        <v>7709</v>
      </c>
      <c r="M27" s="14"/>
      <c r="N27" s="15"/>
    </row>
    <row r="28" spans="1:14" ht="45" customHeight="1" x14ac:dyDescent="0.25">
      <c r="A28" s="27">
        <v>8</v>
      </c>
      <c r="B28" s="28" t="s">
        <v>16</v>
      </c>
      <c r="C28" s="16" t="s">
        <v>9</v>
      </c>
      <c r="D28" s="17">
        <v>0</v>
      </c>
      <c r="E28" s="151">
        <v>1.28</v>
      </c>
      <c r="F28" s="55">
        <v>4224</v>
      </c>
      <c r="G28" s="117"/>
      <c r="H28" s="17"/>
      <c r="I28" s="55">
        <f t="shared" si="5"/>
        <v>253</v>
      </c>
      <c r="J28" s="110"/>
      <c r="K28" s="110"/>
      <c r="L28" s="31">
        <f t="shared" si="2"/>
        <v>4477</v>
      </c>
      <c r="M28" s="14"/>
      <c r="N28" s="15"/>
    </row>
    <row r="29" spans="1:14" x14ac:dyDescent="0.25">
      <c r="A29" s="29"/>
      <c r="B29" s="30"/>
      <c r="C29" s="20"/>
      <c r="D29" s="21">
        <v>1</v>
      </c>
      <c r="E29" s="153"/>
      <c r="F29" s="23"/>
      <c r="G29" s="56"/>
      <c r="H29" s="21"/>
      <c r="I29" s="23"/>
      <c r="J29" s="114"/>
      <c r="K29" s="114"/>
      <c r="L29" s="24"/>
      <c r="M29" s="14"/>
      <c r="N29" s="15"/>
    </row>
    <row r="30" spans="1:14" x14ac:dyDescent="0.25">
      <c r="A30" s="29"/>
      <c r="B30" s="30"/>
      <c r="C30" s="20"/>
      <c r="D30" s="21">
        <v>2</v>
      </c>
      <c r="E30" s="153">
        <v>1.28</v>
      </c>
      <c r="F30" s="23">
        <v>4768</v>
      </c>
      <c r="G30" s="56"/>
      <c r="H30" s="21"/>
      <c r="I30" s="23">
        <f t="shared" si="5"/>
        <v>286</v>
      </c>
      <c r="J30" s="114"/>
      <c r="K30" s="114"/>
      <c r="L30" s="24">
        <f t="shared" si="2"/>
        <v>5054</v>
      </c>
      <c r="M30" s="14"/>
      <c r="N30" s="15"/>
    </row>
    <row r="31" spans="1:14" x14ac:dyDescent="0.25">
      <c r="A31" s="29"/>
      <c r="B31" s="30"/>
      <c r="C31" s="20"/>
      <c r="D31" s="21">
        <v>3</v>
      </c>
      <c r="E31" s="153">
        <v>1.28</v>
      </c>
      <c r="F31" s="23">
        <v>5006</v>
      </c>
      <c r="G31" s="56"/>
      <c r="H31" s="21"/>
      <c r="I31" s="23">
        <f t="shared" si="5"/>
        <v>300</v>
      </c>
      <c r="J31" s="114"/>
      <c r="K31" s="114"/>
      <c r="L31" s="24">
        <f t="shared" si="2"/>
        <v>5306</v>
      </c>
      <c r="M31" s="14"/>
      <c r="N31" s="15"/>
    </row>
    <row r="32" spans="1:14" x14ac:dyDescent="0.25">
      <c r="A32" s="29"/>
      <c r="B32" s="30"/>
      <c r="C32" s="20"/>
      <c r="D32" s="21">
        <v>4</v>
      </c>
      <c r="E32" s="153">
        <v>1.28</v>
      </c>
      <c r="F32" s="23">
        <v>5131</v>
      </c>
      <c r="G32" s="56"/>
      <c r="H32" s="21"/>
      <c r="I32" s="23">
        <f t="shared" si="5"/>
        <v>308</v>
      </c>
      <c r="J32" s="115"/>
      <c r="K32" s="115"/>
      <c r="L32" s="24">
        <f t="shared" si="2"/>
        <v>5439</v>
      </c>
      <c r="M32" s="14"/>
      <c r="N32" s="15"/>
    </row>
    <row r="33" spans="1:17" ht="16.5" thickBot="1" x14ac:dyDescent="0.3">
      <c r="A33" s="33"/>
      <c r="B33" s="34"/>
      <c r="C33" s="35"/>
      <c r="D33" s="25">
        <v>5</v>
      </c>
      <c r="E33" s="152">
        <v>1.28</v>
      </c>
      <c r="F33" s="48">
        <v>5259</v>
      </c>
      <c r="G33" s="57"/>
      <c r="H33" s="25"/>
      <c r="I33" s="48">
        <f t="shared" si="5"/>
        <v>316</v>
      </c>
      <c r="J33" s="111"/>
      <c r="K33" s="111"/>
      <c r="L33" s="160">
        <f t="shared" si="2"/>
        <v>5575</v>
      </c>
      <c r="M33" s="14"/>
      <c r="N33" s="15"/>
    </row>
    <row r="34" spans="1:17" ht="30" x14ac:dyDescent="0.25">
      <c r="A34" s="27">
        <v>9</v>
      </c>
      <c r="B34" s="28" t="s">
        <v>17</v>
      </c>
      <c r="C34" s="16" t="s">
        <v>18</v>
      </c>
      <c r="D34" s="17">
        <v>0</v>
      </c>
      <c r="E34" s="101"/>
      <c r="F34" s="102"/>
      <c r="G34" s="103"/>
      <c r="H34" s="101"/>
      <c r="I34" s="55"/>
      <c r="J34" s="116"/>
      <c r="K34" s="116"/>
      <c r="L34" s="104"/>
      <c r="M34" s="19"/>
    </row>
    <row r="35" spans="1:17" x14ac:dyDescent="0.25">
      <c r="A35" s="29"/>
      <c r="B35" s="30"/>
      <c r="C35" s="20"/>
      <c r="D35" s="21">
        <v>1</v>
      </c>
      <c r="E35" s="96"/>
      <c r="F35" s="98"/>
      <c r="G35" s="99"/>
      <c r="H35" s="96"/>
      <c r="I35" s="23"/>
      <c r="J35" s="115"/>
      <c r="K35" s="115"/>
      <c r="L35" s="107"/>
      <c r="M35" s="19"/>
    </row>
    <row r="36" spans="1:17" x14ac:dyDescent="0.25">
      <c r="A36" s="29"/>
      <c r="B36" s="21"/>
      <c r="C36" s="21"/>
      <c r="D36" s="21">
        <v>2</v>
      </c>
      <c r="E36" s="96"/>
      <c r="F36" s="98"/>
      <c r="G36" s="99"/>
      <c r="H36" s="96"/>
      <c r="I36" s="23"/>
      <c r="J36" s="115"/>
      <c r="K36" s="115"/>
      <c r="L36" s="107"/>
      <c r="M36" s="19"/>
    </row>
    <row r="37" spans="1:17" x14ac:dyDescent="0.25">
      <c r="A37" s="29"/>
      <c r="B37" s="21"/>
      <c r="C37" s="21"/>
      <c r="D37" s="21">
        <v>3</v>
      </c>
      <c r="E37" s="96"/>
      <c r="F37" s="98"/>
      <c r="G37" s="99"/>
      <c r="H37" s="96"/>
      <c r="I37" s="158"/>
      <c r="J37" s="115"/>
      <c r="K37" s="115"/>
      <c r="L37" s="107"/>
      <c r="M37" s="19"/>
    </row>
    <row r="38" spans="1:17" x14ac:dyDescent="0.25">
      <c r="A38" s="29"/>
      <c r="B38" s="21"/>
      <c r="C38" s="21"/>
      <c r="D38" s="21">
        <v>4</v>
      </c>
      <c r="E38" s="97"/>
      <c r="F38" s="98"/>
      <c r="G38" s="99"/>
      <c r="H38" s="96"/>
      <c r="I38" s="23"/>
      <c r="J38" s="115"/>
      <c r="K38" s="115"/>
      <c r="L38" s="100"/>
      <c r="M38" s="14"/>
      <c r="N38" s="15"/>
    </row>
    <row r="39" spans="1:17" ht="16.5" thickBot="1" x14ac:dyDescent="0.3">
      <c r="A39" s="33"/>
      <c r="B39" s="25"/>
      <c r="C39" s="25"/>
      <c r="D39" s="25">
        <v>5</v>
      </c>
      <c r="E39" s="152">
        <v>1.25</v>
      </c>
      <c r="F39" s="48">
        <v>5136</v>
      </c>
      <c r="G39" s="57"/>
      <c r="H39" s="25"/>
      <c r="I39" s="157">
        <f t="shared" si="5"/>
        <v>308</v>
      </c>
      <c r="J39" s="111"/>
      <c r="K39" s="111"/>
      <c r="L39" s="26">
        <f t="shared" ref="L39" si="6">SUM(F39+H39+I39)</f>
        <v>5444</v>
      </c>
      <c r="M39" s="14"/>
      <c r="N39" s="15"/>
    </row>
    <row r="40" spans="1:17" x14ac:dyDescent="0.25">
      <c r="B40" s="39"/>
      <c r="C40" s="4"/>
    </row>
    <row r="41" spans="1:17" x14ac:dyDescent="0.25">
      <c r="B41" s="39"/>
      <c r="C41" s="4"/>
    </row>
    <row r="42" spans="1:17" x14ac:dyDescent="0.25">
      <c r="A42" s="40" t="s">
        <v>19</v>
      </c>
      <c r="B42" s="39"/>
      <c r="C42" s="41"/>
      <c r="D42" s="42"/>
      <c r="E42" s="42"/>
      <c r="F42" s="74"/>
    </row>
    <row r="43" spans="1:17" x14ac:dyDescent="0.25">
      <c r="A43" s="40"/>
      <c r="B43" s="39"/>
      <c r="C43" s="41"/>
      <c r="D43" s="42"/>
      <c r="E43" s="42"/>
      <c r="F43" s="74"/>
    </row>
    <row r="44" spans="1:17" ht="16.5" thickBot="1" x14ac:dyDescent="0.3">
      <c r="A44" s="40"/>
      <c r="B44" s="39"/>
      <c r="C44" s="41"/>
      <c r="D44" s="42"/>
      <c r="E44" s="42"/>
      <c r="F44" s="74"/>
      <c r="N44" s="43"/>
    </row>
    <row r="45" spans="1:17" ht="117" customHeight="1" thickBot="1" x14ac:dyDescent="0.3">
      <c r="A45" s="5" t="s">
        <v>1</v>
      </c>
      <c r="B45" s="6" t="s">
        <v>2</v>
      </c>
      <c r="C45" s="7" t="s">
        <v>3</v>
      </c>
      <c r="D45" s="6" t="s">
        <v>4</v>
      </c>
      <c r="E45" s="6" t="s">
        <v>5</v>
      </c>
      <c r="F45" s="73" t="s">
        <v>69</v>
      </c>
      <c r="G45" s="6"/>
      <c r="H45" s="6" t="s">
        <v>6</v>
      </c>
      <c r="I45" s="9" t="s">
        <v>7</v>
      </c>
      <c r="J45" s="9"/>
      <c r="K45" s="44" t="s">
        <v>8</v>
      </c>
      <c r="M45" s="10"/>
      <c r="P45" s="10"/>
      <c r="Q45" s="10"/>
    </row>
    <row r="46" spans="1:17" ht="16.5" thickBot="1" x14ac:dyDescent="0.3">
      <c r="A46" s="11">
        <v>1</v>
      </c>
      <c r="B46" s="45" t="s">
        <v>20</v>
      </c>
      <c r="C46" s="46" t="s">
        <v>9</v>
      </c>
      <c r="D46" s="47">
        <v>5</v>
      </c>
      <c r="E46" s="150">
        <v>3.74</v>
      </c>
      <c r="F46" s="12">
        <v>12342</v>
      </c>
      <c r="G46" s="127"/>
      <c r="H46" s="126"/>
      <c r="I46" s="12">
        <f t="shared" ref="I46" si="7">ROUND(F46*6/100,0)</f>
        <v>741</v>
      </c>
      <c r="J46" s="109"/>
      <c r="K46" s="13">
        <f>SUM(F46+H46+I46)</f>
        <v>13083</v>
      </c>
      <c r="M46" s="15"/>
    </row>
    <row r="47" spans="1:17" x14ac:dyDescent="0.25">
      <c r="A47" s="27">
        <v>2</v>
      </c>
      <c r="B47" s="28" t="s">
        <v>21</v>
      </c>
      <c r="C47" s="16" t="s">
        <v>9</v>
      </c>
      <c r="D47" s="17">
        <v>0</v>
      </c>
      <c r="E47" s="17"/>
      <c r="F47" s="55"/>
      <c r="G47" s="117"/>
      <c r="H47" s="125"/>
      <c r="I47" s="55"/>
      <c r="J47" s="110"/>
      <c r="K47" s="31"/>
      <c r="M47" s="19"/>
    </row>
    <row r="48" spans="1:17" x14ac:dyDescent="0.25">
      <c r="A48" s="29"/>
      <c r="B48" s="83"/>
      <c r="C48" s="20"/>
      <c r="D48" s="21">
        <v>1</v>
      </c>
      <c r="E48" s="21"/>
      <c r="F48" s="23"/>
      <c r="G48" s="56"/>
      <c r="H48" s="32"/>
      <c r="I48" s="23"/>
      <c r="J48" s="114"/>
      <c r="K48" s="24"/>
      <c r="M48" s="19"/>
    </row>
    <row r="49" spans="1:17" x14ac:dyDescent="0.25">
      <c r="A49" s="29"/>
      <c r="B49" s="83"/>
      <c r="C49" s="20"/>
      <c r="D49" s="21">
        <v>2</v>
      </c>
      <c r="E49" s="21"/>
      <c r="F49" s="23"/>
      <c r="G49" s="56"/>
      <c r="H49" s="32"/>
      <c r="I49" s="23"/>
      <c r="J49" s="114"/>
      <c r="K49" s="24"/>
      <c r="M49" s="19"/>
    </row>
    <row r="50" spans="1:17" x14ac:dyDescent="0.25">
      <c r="A50" s="29"/>
      <c r="B50" s="83"/>
      <c r="C50" s="20"/>
      <c r="D50" s="21">
        <v>3</v>
      </c>
      <c r="E50" s="153">
        <v>1.89</v>
      </c>
      <c r="F50" s="23">
        <v>7392</v>
      </c>
      <c r="G50" s="56"/>
      <c r="H50" s="23"/>
      <c r="I50" s="23">
        <f t="shared" ref="I50:I53" si="8">ROUND(F50*6/100,0)</f>
        <v>444</v>
      </c>
      <c r="J50" s="114"/>
      <c r="K50" s="24">
        <f t="shared" ref="K50:K53" si="9">SUM(F50+H50+I50)</f>
        <v>7836</v>
      </c>
      <c r="M50" s="15"/>
    </row>
    <row r="51" spans="1:17" x14ac:dyDescent="0.25">
      <c r="A51" s="29"/>
      <c r="B51" s="83"/>
      <c r="C51" s="20"/>
      <c r="D51" s="21">
        <v>4</v>
      </c>
      <c r="E51" s="153">
        <v>1.89</v>
      </c>
      <c r="F51" s="23">
        <v>7577</v>
      </c>
      <c r="G51" s="56"/>
      <c r="H51" s="32"/>
      <c r="I51" s="23">
        <f t="shared" si="8"/>
        <v>455</v>
      </c>
      <c r="J51" s="114"/>
      <c r="K51" s="24">
        <f t="shared" si="9"/>
        <v>8032</v>
      </c>
      <c r="M51" s="19"/>
    </row>
    <row r="52" spans="1:17" x14ac:dyDescent="0.25">
      <c r="A52" s="137"/>
      <c r="B52" s="145"/>
      <c r="C52" s="139"/>
      <c r="D52" s="140">
        <v>4</v>
      </c>
      <c r="E52" s="154">
        <v>1.89</v>
      </c>
      <c r="F52" s="23">
        <v>7577</v>
      </c>
      <c r="G52" s="142"/>
      <c r="H52" s="159">
        <v>758</v>
      </c>
      <c r="I52" s="141">
        <f t="shared" si="8"/>
        <v>455</v>
      </c>
      <c r="J52" s="143"/>
      <c r="K52" s="144">
        <f t="shared" si="9"/>
        <v>8790</v>
      </c>
      <c r="M52" s="19"/>
    </row>
    <row r="53" spans="1:17" ht="16.5" thickBot="1" x14ac:dyDescent="0.3">
      <c r="A53" s="33"/>
      <c r="B53" s="86"/>
      <c r="C53" s="35"/>
      <c r="D53" s="25">
        <v>5</v>
      </c>
      <c r="E53" s="152">
        <v>1.89</v>
      </c>
      <c r="F53" s="48">
        <v>7766</v>
      </c>
      <c r="G53" s="57"/>
      <c r="H53" s="48"/>
      <c r="I53" s="48">
        <f t="shared" si="8"/>
        <v>466</v>
      </c>
      <c r="J53" s="111"/>
      <c r="K53" s="26">
        <f t="shared" si="9"/>
        <v>8232</v>
      </c>
      <c r="M53" s="15"/>
      <c r="N53" s="15"/>
    </row>
    <row r="54" spans="1:17" x14ac:dyDescent="0.25">
      <c r="A54" s="27">
        <v>3</v>
      </c>
      <c r="B54" s="28" t="s">
        <v>22</v>
      </c>
      <c r="C54" s="16" t="s">
        <v>9</v>
      </c>
      <c r="D54" s="17">
        <v>0</v>
      </c>
      <c r="E54" s="101"/>
      <c r="F54" s="102"/>
      <c r="G54" s="103"/>
      <c r="H54" s="105"/>
      <c r="I54" s="102"/>
      <c r="J54" s="116"/>
      <c r="K54" s="106"/>
      <c r="M54" s="19"/>
    </row>
    <row r="55" spans="1:17" x14ac:dyDescent="0.25">
      <c r="A55" s="29"/>
      <c r="B55" s="83"/>
      <c r="C55" s="20"/>
      <c r="D55" s="21">
        <v>1</v>
      </c>
      <c r="E55" s="96"/>
      <c r="F55" s="98"/>
      <c r="G55" s="99"/>
      <c r="H55" s="97"/>
      <c r="I55" s="98"/>
      <c r="J55" s="115"/>
      <c r="K55" s="100"/>
      <c r="M55" s="19"/>
    </row>
    <row r="56" spans="1:17" x14ac:dyDescent="0.25">
      <c r="A56" s="29"/>
      <c r="B56" s="83"/>
      <c r="C56" s="20"/>
      <c r="D56" s="21">
        <v>2</v>
      </c>
      <c r="E56" s="97"/>
      <c r="F56" s="98"/>
      <c r="G56" s="99"/>
      <c r="H56" s="97"/>
      <c r="I56" s="98"/>
      <c r="J56" s="115"/>
      <c r="K56" s="100"/>
      <c r="M56" s="15"/>
      <c r="N56" s="15"/>
    </row>
    <row r="57" spans="1:17" x14ac:dyDescent="0.25">
      <c r="A57" s="29"/>
      <c r="B57" s="83"/>
      <c r="C57" s="20"/>
      <c r="D57" s="21">
        <v>2</v>
      </c>
      <c r="E57" s="153"/>
      <c r="F57" s="23"/>
      <c r="G57" s="56"/>
      <c r="H57" s="23"/>
      <c r="I57" s="23"/>
      <c r="J57" s="114"/>
      <c r="K57" s="24"/>
      <c r="M57" s="15"/>
      <c r="N57" s="15"/>
    </row>
    <row r="58" spans="1:17" x14ac:dyDescent="0.25">
      <c r="A58" s="29"/>
      <c r="B58" s="83"/>
      <c r="C58" s="20"/>
      <c r="D58" s="21">
        <v>3</v>
      </c>
      <c r="E58" s="153">
        <v>1.7</v>
      </c>
      <c r="F58" s="23">
        <v>6650</v>
      </c>
      <c r="G58" s="56"/>
      <c r="H58" s="23"/>
      <c r="I58" s="23">
        <f t="shared" ref="I58:I60" si="10">ROUND(F58*6/100,0)</f>
        <v>399</v>
      </c>
      <c r="J58" s="114"/>
      <c r="K58" s="24">
        <v>4744</v>
      </c>
      <c r="M58" s="15"/>
      <c r="N58" s="15"/>
    </row>
    <row r="59" spans="1:17" x14ac:dyDescent="0.25">
      <c r="A59" s="29"/>
      <c r="B59" s="83"/>
      <c r="C59" s="20"/>
      <c r="D59" s="21">
        <v>4</v>
      </c>
      <c r="E59" s="153"/>
      <c r="F59" s="23"/>
      <c r="G59" s="56"/>
      <c r="H59" s="32"/>
      <c r="I59" s="23"/>
      <c r="J59" s="114"/>
      <c r="K59" s="24"/>
      <c r="M59" s="15"/>
      <c r="N59" s="15"/>
    </row>
    <row r="60" spans="1:17" ht="16.5" thickBot="1" x14ac:dyDescent="0.3">
      <c r="A60" s="29"/>
      <c r="B60" s="83"/>
      <c r="C60" s="20"/>
      <c r="D60" s="21">
        <v>5</v>
      </c>
      <c r="E60" s="153">
        <v>1.7</v>
      </c>
      <c r="F60" s="23">
        <v>6986</v>
      </c>
      <c r="G60" s="56"/>
      <c r="H60" s="32"/>
      <c r="I60" s="23">
        <f t="shared" si="10"/>
        <v>419</v>
      </c>
      <c r="J60" s="114"/>
      <c r="K60" s="24">
        <f>SUM(F60+H60+I60)</f>
        <v>7405</v>
      </c>
      <c r="M60" s="15"/>
      <c r="N60" s="15"/>
    </row>
    <row r="61" spans="1:17" x14ac:dyDescent="0.25">
      <c r="A61" s="27">
        <v>4</v>
      </c>
      <c r="B61" s="28" t="s">
        <v>23</v>
      </c>
      <c r="C61" s="16" t="s">
        <v>9</v>
      </c>
      <c r="D61" s="17">
        <v>0</v>
      </c>
      <c r="E61" s="105"/>
      <c r="F61" s="102"/>
      <c r="G61" s="103"/>
      <c r="H61" s="105"/>
      <c r="I61" s="102"/>
      <c r="J61" s="116"/>
      <c r="K61" s="106"/>
      <c r="M61" s="19"/>
      <c r="P61" s="49"/>
      <c r="Q61" s="50"/>
    </row>
    <row r="62" spans="1:17" x14ac:dyDescent="0.25">
      <c r="A62" s="29"/>
      <c r="B62" s="83"/>
      <c r="C62" s="20"/>
      <c r="D62" s="21">
        <v>1</v>
      </c>
      <c r="E62" s="97"/>
      <c r="F62" s="98"/>
      <c r="G62" s="99"/>
      <c r="H62" s="97"/>
      <c r="I62" s="98"/>
      <c r="J62" s="115"/>
      <c r="K62" s="100"/>
      <c r="M62" s="15"/>
      <c r="N62" s="15"/>
      <c r="P62" s="49"/>
      <c r="Q62" s="50"/>
    </row>
    <row r="63" spans="1:17" ht="16.5" thickBot="1" x14ac:dyDescent="0.3">
      <c r="A63" s="29"/>
      <c r="B63" s="83"/>
      <c r="C63" s="20"/>
      <c r="D63" s="21">
        <v>2</v>
      </c>
      <c r="E63" s="153">
        <v>1.28</v>
      </c>
      <c r="F63" s="23">
        <v>4768</v>
      </c>
      <c r="G63" s="99"/>
      <c r="H63" s="97"/>
      <c r="I63" s="48">
        <f t="shared" ref="I63:I64" si="11">ROUND(F63*6/100,0)</f>
        <v>286</v>
      </c>
      <c r="J63" s="111"/>
      <c r="K63" s="26">
        <f t="shared" ref="K63:K64" si="12">SUM(F63+H63+I63)</f>
        <v>5054</v>
      </c>
      <c r="M63" s="15"/>
      <c r="N63" s="15"/>
      <c r="Q63" s="50"/>
    </row>
    <row r="64" spans="1:17" ht="16.5" thickBot="1" x14ac:dyDescent="0.3">
      <c r="A64" s="29"/>
      <c r="B64" s="83"/>
      <c r="C64" s="20"/>
      <c r="D64" s="21">
        <v>3</v>
      </c>
      <c r="E64" s="153">
        <v>1.28</v>
      </c>
      <c r="F64" s="23">
        <v>5006</v>
      </c>
      <c r="G64" s="99"/>
      <c r="H64" s="97"/>
      <c r="I64" s="48">
        <f t="shared" si="11"/>
        <v>300</v>
      </c>
      <c r="J64" s="111"/>
      <c r="K64" s="26">
        <f t="shared" si="12"/>
        <v>5306</v>
      </c>
      <c r="M64" s="15"/>
      <c r="N64" s="15"/>
      <c r="P64" s="49"/>
      <c r="Q64" s="50"/>
    </row>
    <row r="65" spans="1:17" ht="16.5" thickBot="1" x14ac:dyDescent="0.3">
      <c r="A65" s="29"/>
      <c r="B65" s="83"/>
      <c r="C65" s="20"/>
      <c r="D65" s="21">
        <v>4</v>
      </c>
      <c r="E65" s="153"/>
      <c r="F65" s="23"/>
      <c r="G65" s="56"/>
      <c r="H65" s="32"/>
      <c r="I65" s="48"/>
      <c r="J65" s="111"/>
      <c r="K65" s="26"/>
      <c r="M65" s="15"/>
      <c r="N65" s="15"/>
      <c r="P65" s="49"/>
      <c r="Q65" s="50"/>
    </row>
    <row r="66" spans="1:17" ht="16.5" thickBot="1" x14ac:dyDescent="0.3">
      <c r="A66" s="33"/>
      <c r="B66" s="86"/>
      <c r="C66" s="35"/>
      <c r="D66" s="25">
        <v>5</v>
      </c>
      <c r="E66" s="152"/>
      <c r="F66" s="48"/>
      <c r="G66" s="57"/>
      <c r="H66" s="38"/>
      <c r="I66" s="48"/>
      <c r="J66" s="111"/>
      <c r="K66" s="26"/>
      <c r="M66" s="15"/>
      <c r="N66" s="15"/>
      <c r="P66" s="49"/>
      <c r="Q66" s="50"/>
    </row>
    <row r="67" spans="1:17" x14ac:dyDescent="0.25">
      <c r="A67" s="27">
        <v>5</v>
      </c>
      <c r="B67" s="78" t="s">
        <v>24</v>
      </c>
      <c r="C67" s="16" t="s">
        <v>18</v>
      </c>
      <c r="D67" s="17">
        <v>0</v>
      </c>
      <c r="E67" s="101"/>
      <c r="F67" s="102"/>
      <c r="G67" s="103"/>
      <c r="H67" s="105"/>
      <c r="I67" s="102"/>
      <c r="J67" s="116"/>
      <c r="K67" s="106"/>
      <c r="M67" s="19"/>
    </row>
    <row r="68" spans="1:17" ht="16.5" customHeight="1" x14ac:dyDescent="0.25">
      <c r="A68" s="29"/>
      <c r="B68" s="21"/>
      <c r="C68" s="21"/>
      <c r="D68" s="21">
        <v>1</v>
      </c>
      <c r="E68" s="96"/>
      <c r="F68" s="98"/>
      <c r="G68" s="99"/>
      <c r="H68" s="97"/>
      <c r="I68" s="98"/>
      <c r="J68" s="115"/>
      <c r="K68" s="100"/>
      <c r="M68" s="19"/>
    </row>
    <row r="69" spans="1:17" x14ac:dyDescent="0.25">
      <c r="A69" s="29"/>
      <c r="B69" s="84"/>
      <c r="C69" s="20"/>
      <c r="D69" s="21">
        <v>2</v>
      </c>
      <c r="E69" s="96"/>
      <c r="F69" s="98"/>
      <c r="G69" s="99"/>
      <c r="H69" s="97"/>
      <c r="I69" s="98"/>
      <c r="J69" s="115"/>
      <c r="K69" s="100"/>
      <c r="M69" s="19"/>
    </row>
    <row r="70" spans="1:17" x14ac:dyDescent="0.25">
      <c r="A70" s="29"/>
      <c r="B70" s="83"/>
      <c r="C70" s="20"/>
      <c r="D70" s="21">
        <v>3</v>
      </c>
      <c r="E70" s="153">
        <v>1.34</v>
      </c>
      <c r="F70" s="23">
        <v>5242</v>
      </c>
      <c r="G70" s="99"/>
      <c r="H70" s="97"/>
      <c r="I70" s="23">
        <f t="shared" ref="I70" si="13">ROUND(F70*6/100,0)</f>
        <v>315</v>
      </c>
      <c r="J70" s="114"/>
      <c r="K70" s="24">
        <f t="shared" ref="K70" si="14">SUM(F70+H70+I70)</f>
        <v>5557</v>
      </c>
      <c r="M70" s="15"/>
      <c r="N70" s="15"/>
    </row>
    <row r="71" spans="1:17" x14ac:dyDescent="0.25">
      <c r="A71" s="29"/>
      <c r="B71" s="83"/>
      <c r="C71" s="20"/>
      <c r="D71" s="21">
        <v>4</v>
      </c>
      <c r="E71" s="153"/>
      <c r="F71" s="23"/>
      <c r="G71" s="56"/>
      <c r="H71" s="32"/>
      <c r="I71" s="23"/>
      <c r="J71" s="114"/>
      <c r="K71" s="24"/>
      <c r="M71" s="15"/>
      <c r="N71" s="15"/>
    </row>
    <row r="72" spans="1:17" ht="16.5" thickBot="1" x14ac:dyDescent="0.3">
      <c r="A72" s="29"/>
      <c r="B72" s="83"/>
      <c r="C72" s="20"/>
      <c r="D72" s="21">
        <v>5</v>
      </c>
      <c r="E72" s="153">
        <v>1.34</v>
      </c>
      <c r="F72" s="23">
        <v>5507</v>
      </c>
      <c r="G72" s="56"/>
      <c r="H72" s="32"/>
      <c r="I72" s="23">
        <f t="shared" ref="I72" si="15">ROUND(F72*6/100,0)</f>
        <v>330</v>
      </c>
      <c r="J72" s="114"/>
      <c r="K72" s="24">
        <f>SUM(F72+H72+I72)</f>
        <v>5837</v>
      </c>
      <c r="M72" s="15"/>
      <c r="N72" s="15"/>
    </row>
    <row r="73" spans="1:17" x14ac:dyDescent="0.25">
      <c r="A73" s="27">
        <v>6</v>
      </c>
      <c r="B73" s="78" t="s">
        <v>74</v>
      </c>
      <c r="C73" s="16" t="s">
        <v>18</v>
      </c>
      <c r="D73" s="17">
        <v>0</v>
      </c>
      <c r="E73" s="101"/>
      <c r="F73" s="102"/>
      <c r="G73" s="103"/>
      <c r="H73" s="105"/>
      <c r="I73" s="102"/>
      <c r="J73" s="116"/>
      <c r="K73" s="106"/>
      <c r="M73" s="19"/>
    </row>
    <row r="74" spans="1:17" x14ac:dyDescent="0.25">
      <c r="A74" s="29"/>
      <c r="B74" s="83"/>
      <c r="C74" s="20"/>
      <c r="D74" s="21">
        <v>1</v>
      </c>
      <c r="E74" s="96"/>
      <c r="F74" s="98"/>
      <c r="G74" s="99"/>
      <c r="H74" s="97"/>
      <c r="I74" s="98"/>
      <c r="J74" s="115"/>
      <c r="K74" s="100"/>
      <c r="M74" s="19"/>
    </row>
    <row r="75" spans="1:17" x14ac:dyDescent="0.25">
      <c r="A75" s="29"/>
      <c r="B75" s="83"/>
      <c r="C75" s="20"/>
      <c r="D75" s="21">
        <v>2</v>
      </c>
      <c r="E75" s="153"/>
      <c r="F75" s="23"/>
      <c r="G75" s="128"/>
      <c r="H75" s="32"/>
      <c r="I75" s="23"/>
      <c r="J75" s="114"/>
      <c r="K75" s="24"/>
      <c r="M75" s="19"/>
    </row>
    <row r="76" spans="1:17" x14ac:dyDescent="0.25">
      <c r="A76" s="29"/>
      <c r="B76" s="83"/>
      <c r="C76" s="20"/>
      <c r="D76" s="21">
        <v>3</v>
      </c>
      <c r="E76" s="96"/>
      <c r="F76" s="98"/>
      <c r="G76" s="99"/>
      <c r="H76" s="97"/>
      <c r="I76" s="98"/>
      <c r="J76" s="115"/>
      <c r="K76" s="100"/>
      <c r="M76" s="19"/>
    </row>
    <row r="77" spans="1:17" x14ac:dyDescent="0.25">
      <c r="A77" s="29"/>
      <c r="B77" s="83"/>
      <c r="C77" s="20"/>
      <c r="D77" s="21">
        <v>4</v>
      </c>
      <c r="E77" s="97"/>
      <c r="F77" s="98"/>
      <c r="G77" s="99"/>
      <c r="H77" s="97"/>
      <c r="I77" s="98"/>
      <c r="J77" s="115"/>
      <c r="K77" s="100"/>
      <c r="M77" s="15"/>
      <c r="N77" s="15"/>
    </row>
    <row r="78" spans="1:17" ht="16.5" thickBot="1" x14ac:dyDescent="0.3">
      <c r="A78" s="33"/>
      <c r="B78" s="86"/>
      <c r="C78" s="35"/>
      <c r="D78" s="25">
        <v>5</v>
      </c>
      <c r="E78" s="152">
        <v>1.1299999999999999</v>
      </c>
      <c r="F78" s="48">
        <v>4642</v>
      </c>
      <c r="G78" s="57"/>
      <c r="H78" s="38"/>
      <c r="I78" s="48">
        <f t="shared" ref="I78" si="16">ROUND(F78*6/100,0)</f>
        <v>279</v>
      </c>
      <c r="J78" s="111"/>
      <c r="K78" s="26">
        <f>SUM(F78+H78+I78)</f>
        <v>4921</v>
      </c>
      <c r="M78" s="19"/>
    </row>
    <row r="79" spans="1:17" x14ac:dyDescent="0.25">
      <c r="A79" s="27">
        <v>7</v>
      </c>
      <c r="B79" s="78" t="s">
        <v>25</v>
      </c>
      <c r="C79" s="16" t="s">
        <v>18</v>
      </c>
      <c r="D79" s="17">
        <v>0</v>
      </c>
      <c r="E79" s="105"/>
      <c r="F79" s="102"/>
      <c r="G79" s="103"/>
      <c r="H79" s="105"/>
      <c r="I79" s="102"/>
      <c r="J79" s="116"/>
      <c r="K79" s="106"/>
      <c r="M79" s="19"/>
      <c r="P79" s="51"/>
      <c r="Q79" s="50"/>
    </row>
    <row r="80" spans="1:17" x14ac:dyDescent="0.25">
      <c r="A80" s="29"/>
      <c r="B80" s="83"/>
      <c r="C80" s="20"/>
      <c r="D80" s="21">
        <v>1</v>
      </c>
      <c r="E80" s="97"/>
      <c r="F80" s="98"/>
      <c r="G80" s="99"/>
      <c r="H80" s="97"/>
      <c r="I80" s="98"/>
      <c r="J80" s="115"/>
      <c r="K80" s="100"/>
      <c r="M80" s="19"/>
      <c r="P80" s="51"/>
      <c r="Q80" s="50"/>
    </row>
    <row r="81" spans="1:17" x14ac:dyDescent="0.25">
      <c r="A81" s="29"/>
      <c r="B81" s="83"/>
      <c r="C81" s="20"/>
      <c r="D81" s="21">
        <v>2</v>
      </c>
      <c r="E81" s="97"/>
      <c r="F81" s="98"/>
      <c r="G81" s="99"/>
      <c r="H81" s="97"/>
      <c r="I81" s="98"/>
      <c r="J81" s="115"/>
      <c r="K81" s="100"/>
      <c r="M81" s="19"/>
      <c r="P81" s="49"/>
      <c r="Q81" s="50"/>
    </row>
    <row r="82" spans="1:17" x14ac:dyDescent="0.25">
      <c r="A82" s="29"/>
      <c r="B82" s="83"/>
      <c r="C82" s="20"/>
      <c r="D82" s="21">
        <v>3</v>
      </c>
      <c r="E82" s="153"/>
      <c r="F82" s="23"/>
      <c r="G82" s="56"/>
      <c r="H82" s="32"/>
      <c r="I82" s="23"/>
      <c r="J82" s="114"/>
      <c r="K82" s="24"/>
      <c r="M82" s="52"/>
      <c r="N82" s="15"/>
      <c r="Q82" s="50"/>
    </row>
    <row r="83" spans="1:17" x14ac:dyDescent="0.25">
      <c r="A83" s="29"/>
      <c r="B83" s="21"/>
      <c r="C83" s="21"/>
      <c r="D83" s="21">
        <v>4</v>
      </c>
      <c r="E83" s="153">
        <v>1.23</v>
      </c>
      <c r="F83" s="23">
        <v>4930</v>
      </c>
      <c r="G83" s="56"/>
      <c r="H83" s="32"/>
      <c r="I83" s="23">
        <f t="shared" ref="I83" si="17">ROUND(F83*6/100,0)</f>
        <v>296</v>
      </c>
      <c r="J83" s="114"/>
      <c r="K83" s="24">
        <f>SUM(F83+H83+I83)</f>
        <v>5226</v>
      </c>
      <c r="M83" s="15"/>
      <c r="N83" s="15"/>
      <c r="Q83" s="50"/>
    </row>
    <row r="84" spans="1:17" ht="16.5" thickBot="1" x14ac:dyDescent="0.3">
      <c r="A84" s="33"/>
      <c r="B84" s="25"/>
      <c r="C84" s="25"/>
      <c r="D84" s="25">
        <v>5</v>
      </c>
      <c r="E84" s="152">
        <v>1.23</v>
      </c>
      <c r="F84" s="48">
        <v>5053</v>
      </c>
      <c r="G84" s="57"/>
      <c r="H84" s="38"/>
      <c r="I84" s="48">
        <f t="shared" ref="I84" si="18">ROUND(F84*6/100,0)</f>
        <v>303</v>
      </c>
      <c r="J84" s="111"/>
      <c r="K84" s="26">
        <f>SUM(F84+H84+I84)</f>
        <v>5356</v>
      </c>
      <c r="M84" s="15"/>
      <c r="N84" s="15"/>
      <c r="Q84" s="50"/>
    </row>
    <row r="85" spans="1:17" ht="16.5" customHeight="1" x14ac:dyDescent="0.25">
      <c r="A85" s="27">
        <v>8</v>
      </c>
      <c r="B85" s="78" t="s">
        <v>26</v>
      </c>
      <c r="C85" s="16" t="s">
        <v>27</v>
      </c>
      <c r="D85" s="17">
        <v>0</v>
      </c>
      <c r="E85" s="101"/>
      <c r="F85" s="102"/>
      <c r="G85" s="103"/>
      <c r="H85" s="105"/>
      <c r="I85" s="102"/>
      <c r="J85" s="116"/>
      <c r="K85" s="106"/>
      <c r="M85" s="19"/>
    </row>
    <row r="86" spans="1:17" ht="16.5" customHeight="1" x14ac:dyDescent="0.25">
      <c r="A86" s="29"/>
      <c r="B86" s="83"/>
      <c r="C86" s="20"/>
      <c r="D86" s="21">
        <v>1</v>
      </c>
      <c r="E86" s="96"/>
      <c r="F86" s="98"/>
      <c r="G86" s="99"/>
      <c r="H86" s="97"/>
      <c r="I86" s="98"/>
      <c r="J86" s="115"/>
      <c r="K86" s="100"/>
      <c r="M86" s="19"/>
    </row>
    <row r="87" spans="1:17" ht="16.5" customHeight="1" x14ac:dyDescent="0.25">
      <c r="A87" s="29"/>
      <c r="B87" s="83"/>
      <c r="C87" s="20"/>
      <c r="D87" s="21">
        <v>2</v>
      </c>
      <c r="E87" s="96"/>
      <c r="F87" s="98"/>
      <c r="G87" s="99"/>
      <c r="H87" s="97"/>
      <c r="I87" s="98"/>
      <c r="J87" s="115"/>
      <c r="K87" s="100"/>
      <c r="M87" s="19"/>
    </row>
    <row r="88" spans="1:17" ht="16.5" customHeight="1" x14ac:dyDescent="0.25">
      <c r="A88" s="29"/>
      <c r="B88" s="83"/>
      <c r="C88" s="20"/>
      <c r="D88" s="21">
        <v>3</v>
      </c>
      <c r="E88" s="97"/>
      <c r="F88" s="98"/>
      <c r="G88" s="99"/>
      <c r="H88" s="97"/>
      <c r="I88" s="98"/>
      <c r="J88" s="115"/>
      <c r="K88" s="100"/>
      <c r="M88" s="15"/>
      <c r="N88" s="15"/>
    </row>
    <row r="89" spans="1:17" ht="16.5" customHeight="1" x14ac:dyDescent="0.25">
      <c r="A89" s="29"/>
      <c r="B89" s="83"/>
      <c r="C89" s="20"/>
      <c r="D89" s="21">
        <v>4</v>
      </c>
      <c r="E89" s="153"/>
      <c r="F89" s="23"/>
      <c r="G89" s="56"/>
      <c r="H89" s="32"/>
      <c r="I89" s="23"/>
      <c r="J89" s="114"/>
      <c r="K89" s="24"/>
      <c r="M89" s="53"/>
    </row>
    <row r="90" spans="1:17" ht="16.5" customHeight="1" thickBot="1" x14ac:dyDescent="0.3">
      <c r="A90" s="33"/>
      <c r="B90" s="86"/>
      <c r="C90" s="35"/>
      <c r="D90" s="25">
        <v>5</v>
      </c>
      <c r="E90" s="152">
        <v>1.19</v>
      </c>
      <c r="F90" s="48">
        <v>4890</v>
      </c>
      <c r="G90" s="57"/>
      <c r="H90" s="38"/>
      <c r="I90" s="48">
        <f t="shared" ref="I90" si="19">ROUND(F90*6/100,0)</f>
        <v>293</v>
      </c>
      <c r="J90" s="111"/>
      <c r="K90" s="26">
        <f>SUM(F90+H90+I90)</f>
        <v>5183</v>
      </c>
      <c r="M90" s="15"/>
      <c r="N90" s="15"/>
    </row>
    <row r="91" spans="1:17" x14ac:dyDescent="0.25">
      <c r="A91" s="27">
        <v>9</v>
      </c>
      <c r="B91" s="78" t="s">
        <v>28</v>
      </c>
      <c r="C91" s="16" t="s">
        <v>18</v>
      </c>
      <c r="D91" s="17">
        <v>0</v>
      </c>
      <c r="E91" s="105"/>
      <c r="F91" s="102"/>
      <c r="G91" s="108"/>
      <c r="H91" s="105"/>
      <c r="I91" s="102"/>
      <c r="J91" s="116"/>
      <c r="K91" s="106"/>
      <c r="M91" s="19"/>
      <c r="P91" s="49"/>
      <c r="Q91" s="50"/>
    </row>
    <row r="92" spans="1:17" ht="16.5" customHeight="1" x14ac:dyDescent="0.25">
      <c r="A92" s="29"/>
      <c r="B92" s="83"/>
      <c r="C92" s="20"/>
      <c r="D92" s="21">
        <v>1</v>
      </c>
      <c r="E92" s="97"/>
      <c r="F92" s="98"/>
      <c r="G92" s="99"/>
      <c r="H92" s="97"/>
      <c r="I92" s="98"/>
      <c r="J92" s="115"/>
      <c r="K92" s="100"/>
      <c r="M92" s="19"/>
      <c r="P92" s="49"/>
      <c r="Q92" s="50"/>
    </row>
    <row r="93" spans="1:17" ht="16.5" customHeight="1" x14ac:dyDescent="0.25">
      <c r="A93" s="29"/>
      <c r="B93" s="83"/>
      <c r="C93" s="20"/>
      <c r="D93" s="21">
        <v>2</v>
      </c>
      <c r="E93" s="97"/>
      <c r="F93" s="98"/>
      <c r="G93" s="99"/>
      <c r="H93" s="97"/>
      <c r="I93" s="98"/>
      <c r="J93" s="115"/>
      <c r="K93" s="100"/>
      <c r="M93" s="19"/>
      <c r="P93" s="49"/>
      <c r="Q93" s="50"/>
    </row>
    <row r="94" spans="1:17" ht="16.5" customHeight="1" x14ac:dyDescent="0.25">
      <c r="A94" s="29"/>
      <c r="B94" s="83"/>
      <c r="C94" s="20"/>
      <c r="D94" s="21">
        <v>3</v>
      </c>
      <c r="E94" s="153">
        <v>1.28</v>
      </c>
      <c r="F94" s="23">
        <v>5006</v>
      </c>
      <c r="G94" s="56"/>
      <c r="H94" s="32"/>
      <c r="I94" s="23">
        <f t="shared" ref="I94" si="20">ROUND(F94*6/100,0)</f>
        <v>300</v>
      </c>
      <c r="J94" s="114"/>
      <c r="K94" s="24">
        <f>SUM(F94+H94+I94)</f>
        <v>5306</v>
      </c>
      <c r="M94" s="15"/>
      <c r="N94" s="15"/>
      <c r="Q94" s="50"/>
    </row>
    <row r="95" spans="1:17" ht="16.5" customHeight="1" x14ac:dyDescent="0.25">
      <c r="A95" s="29"/>
      <c r="B95" s="83"/>
      <c r="C95" s="20"/>
      <c r="D95" s="21">
        <v>4</v>
      </c>
      <c r="E95" s="153"/>
      <c r="F95" s="23"/>
      <c r="G95" s="56"/>
      <c r="H95" s="32"/>
      <c r="I95" s="23"/>
      <c r="J95" s="114"/>
      <c r="K95" s="24"/>
      <c r="M95" s="52"/>
      <c r="P95" s="49"/>
      <c r="Q95" s="50"/>
    </row>
    <row r="96" spans="1:17" ht="16.5" customHeight="1" thickBot="1" x14ac:dyDescent="0.3">
      <c r="A96" s="33"/>
      <c r="B96" s="86"/>
      <c r="C96" s="35"/>
      <c r="D96" s="25">
        <v>5</v>
      </c>
      <c r="E96" s="152">
        <v>1.28</v>
      </c>
      <c r="F96" s="48">
        <v>5259</v>
      </c>
      <c r="G96" s="57"/>
      <c r="H96" s="38"/>
      <c r="I96" s="48">
        <f t="shared" ref="I96" si="21">ROUND(F96*6/100,0)</f>
        <v>316</v>
      </c>
      <c r="J96" s="111"/>
      <c r="K96" s="26">
        <f>SUM(F96+H96+I96)</f>
        <v>5575</v>
      </c>
      <c r="M96" s="15"/>
      <c r="N96" s="15"/>
      <c r="P96" s="49"/>
      <c r="Q96" s="50"/>
    </row>
    <row r="97" spans="1:17" x14ac:dyDescent="0.25">
      <c r="A97" s="27">
        <v>10</v>
      </c>
      <c r="B97" s="78" t="s">
        <v>29</v>
      </c>
      <c r="C97" s="16" t="s">
        <v>30</v>
      </c>
      <c r="D97" s="17">
        <v>0</v>
      </c>
      <c r="E97" s="105"/>
      <c r="F97" s="102"/>
      <c r="G97" s="103"/>
      <c r="H97" s="105"/>
      <c r="I97" s="102"/>
      <c r="J97" s="116"/>
      <c r="K97" s="106"/>
      <c r="M97" s="19"/>
      <c r="P97" s="49"/>
      <c r="Q97" s="50"/>
    </row>
    <row r="98" spans="1:17" ht="16.5" customHeight="1" x14ac:dyDescent="0.25">
      <c r="A98" s="29"/>
      <c r="B98" s="83"/>
      <c r="C98" s="20"/>
      <c r="D98" s="21">
        <v>1</v>
      </c>
      <c r="E98" s="97"/>
      <c r="F98" s="98"/>
      <c r="G98" s="99"/>
      <c r="H98" s="97"/>
      <c r="I98" s="98"/>
      <c r="J98" s="115"/>
      <c r="K98" s="100"/>
      <c r="M98" s="19"/>
      <c r="P98" s="49"/>
      <c r="Q98" s="50"/>
    </row>
    <row r="99" spans="1:17" ht="16.5" customHeight="1" x14ac:dyDescent="0.25">
      <c r="A99" s="29"/>
      <c r="B99" s="83"/>
      <c r="C99" s="20"/>
      <c r="D99" s="21">
        <v>2</v>
      </c>
      <c r="E99" s="97"/>
      <c r="F99" s="98"/>
      <c r="G99" s="99"/>
      <c r="H99" s="97"/>
      <c r="I99" s="98"/>
      <c r="J99" s="115"/>
      <c r="K99" s="100"/>
      <c r="M99" s="19"/>
      <c r="P99" s="49"/>
      <c r="Q99" s="50"/>
    </row>
    <row r="100" spans="1:17" ht="16.5" customHeight="1" x14ac:dyDescent="0.25">
      <c r="A100" s="29"/>
      <c r="B100" s="83"/>
      <c r="C100" s="20"/>
      <c r="D100" s="21">
        <v>3</v>
      </c>
      <c r="E100" s="153">
        <v>1.35</v>
      </c>
      <c r="F100" s="23">
        <v>5279</v>
      </c>
      <c r="G100" s="56"/>
      <c r="H100" s="32"/>
      <c r="I100" s="23">
        <f t="shared" ref="I100" si="22">ROUND(F100*6/100,0)</f>
        <v>317</v>
      </c>
      <c r="J100" s="114"/>
      <c r="K100" s="24">
        <f>SUM(F100+H100+I100)</f>
        <v>5596</v>
      </c>
      <c r="M100" s="19"/>
      <c r="P100" s="49"/>
      <c r="Q100" s="50"/>
    </row>
    <row r="101" spans="1:17" x14ac:dyDescent="0.25">
      <c r="A101" s="29"/>
      <c r="B101" s="83"/>
      <c r="C101" s="20"/>
      <c r="D101" s="21">
        <v>4</v>
      </c>
      <c r="E101" s="153"/>
      <c r="F101" s="23"/>
      <c r="G101" s="56"/>
      <c r="H101" s="32"/>
      <c r="I101" s="23"/>
      <c r="J101" s="114"/>
      <c r="K101" s="24"/>
      <c r="M101" s="19"/>
      <c r="P101" s="49"/>
      <c r="Q101" s="50"/>
    </row>
    <row r="102" spans="1:17" ht="16.5" thickBot="1" x14ac:dyDescent="0.3">
      <c r="A102" s="33"/>
      <c r="B102" s="25"/>
      <c r="C102" s="25"/>
      <c r="D102" s="25">
        <v>5</v>
      </c>
      <c r="E102" s="152">
        <v>1.35</v>
      </c>
      <c r="F102" s="48">
        <v>5546</v>
      </c>
      <c r="G102" s="57"/>
      <c r="H102" s="38"/>
      <c r="I102" s="48">
        <f t="shared" ref="I102" si="23">ROUND(F102*6/100,0)</f>
        <v>333</v>
      </c>
      <c r="J102" s="111"/>
      <c r="K102" s="26">
        <f>SUM(F102+H102+I102)</f>
        <v>5879</v>
      </c>
      <c r="M102" s="15"/>
      <c r="N102" s="15"/>
      <c r="Q102" s="50"/>
    </row>
    <row r="103" spans="1:17" x14ac:dyDescent="0.25">
      <c r="A103" s="27">
        <v>11</v>
      </c>
      <c r="B103" s="78" t="s">
        <v>31</v>
      </c>
      <c r="C103" s="16" t="s">
        <v>30</v>
      </c>
      <c r="D103" s="17">
        <v>0</v>
      </c>
      <c r="E103" s="17"/>
      <c r="F103" s="55"/>
      <c r="G103" s="117"/>
      <c r="H103" s="125"/>
      <c r="I103" s="55"/>
      <c r="J103" s="110"/>
      <c r="K103" s="31"/>
      <c r="M103" s="19"/>
      <c r="P103" s="49"/>
      <c r="Q103" s="50"/>
    </row>
    <row r="104" spans="1:17" x14ac:dyDescent="0.25">
      <c r="A104" s="29"/>
      <c r="B104" s="83"/>
      <c r="C104" s="20"/>
      <c r="D104" s="21">
        <v>1</v>
      </c>
      <c r="E104" s="21"/>
      <c r="F104" s="23"/>
      <c r="G104" s="56"/>
      <c r="H104" s="32"/>
      <c r="I104" s="23"/>
      <c r="J104" s="114"/>
      <c r="K104" s="24"/>
      <c r="M104" s="19"/>
      <c r="P104" s="49"/>
      <c r="Q104" s="50"/>
    </row>
    <row r="105" spans="1:17" x14ac:dyDescent="0.25">
      <c r="A105" s="29"/>
      <c r="B105" s="21"/>
      <c r="C105" s="21"/>
      <c r="D105" s="21">
        <v>2</v>
      </c>
      <c r="E105" s="21">
        <v>1.22</v>
      </c>
      <c r="F105" s="23">
        <v>4544</v>
      </c>
      <c r="G105" s="56"/>
      <c r="H105" s="32"/>
      <c r="I105" s="23">
        <f t="shared" ref="I105" si="24">ROUND(F105*6/100,0)</f>
        <v>273</v>
      </c>
      <c r="J105" s="114"/>
      <c r="K105" s="24">
        <f>SUM(F105+H105+I105)</f>
        <v>4817</v>
      </c>
      <c r="M105" s="19"/>
      <c r="P105" s="49"/>
      <c r="Q105" s="50"/>
    </row>
    <row r="106" spans="1:17" x14ac:dyDescent="0.25">
      <c r="A106" s="29"/>
      <c r="B106" s="83"/>
      <c r="C106" s="20"/>
      <c r="D106" s="21">
        <v>3</v>
      </c>
      <c r="E106" s="21"/>
      <c r="F106" s="23"/>
      <c r="G106" s="56"/>
      <c r="H106" s="32"/>
      <c r="I106" s="23"/>
      <c r="J106" s="114"/>
      <c r="K106" s="24"/>
      <c r="M106" s="19"/>
      <c r="P106" s="49"/>
      <c r="Q106" s="50"/>
    </row>
    <row r="107" spans="1:17" x14ac:dyDescent="0.25">
      <c r="A107" s="29"/>
      <c r="B107" s="83"/>
      <c r="C107" s="20"/>
      <c r="D107" s="21">
        <v>4</v>
      </c>
      <c r="E107" s="21"/>
      <c r="F107" s="23"/>
      <c r="G107" s="56"/>
      <c r="H107" s="32"/>
      <c r="I107" s="23"/>
      <c r="J107" s="114"/>
      <c r="K107" s="24"/>
      <c r="M107" s="19"/>
      <c r="P107" s="49"/>
      <c r="Q107" s="50"/>
    </row>
    <row r="108" spans="1:17" ht="16.5" thickBot="1" x14ac:dyDescent="0.3">
      <c r="A108" s="33"/>
      <c r="B108" s="25"/>
      <c r="C108" s="25"/>
      <c r="D108" s="25">
        <v>5</v>
      </c>
      <c r="E108" s="152">
        <v>1.22</v>
      </c>
      <c r="F108" s="48">
        <v>5012</v>
      </c>
      <c r="G108" s="57"/>
      <c r="H108" s="38"/>
      <c r="I108" s="48">
        <f t="shared" ref="I108" si="25">ROUND(F108*6/100,0)</f>
        <v>301</v>
      </c>
      <c r="J108" s="111"/>
      <c r="K108" s="26">
        <f>SUM(F108+H108+I108)</f>
        <v>5313</v>
      </c>
      <c r="M108" s="15"/>
      <c r="N108" s="15"/>
      <c r="Q108" s="50"/>
    </row>
    <row r="109" spans="1:17" x14ac:dyDescent="0.25">
      <c r="A109" s="27">
        <v>12</v>
      </c>
      <c r="B109" s="78" t="s">
        <v>32</v>
      </c>
      <c r="C109" s="16" t="s">
        <v>30</v>
      </c>
      <c r="D109" s="17">
        <v>0</v>
      </c>
      <c r="E109" s="105"/>
      <c r="F109" s="102"/>
      <c r="G109" s="103"/>
      <c r="H109" s="105"/>
      <c r="I109" s="102"/>
      <c r="J109" s="116"/>
      <c r="K109" s="106"/>
      <c r="M109" s="19"/>
      <c r="P109" s="49"/>
      <c r="Q109" s="50"/>
    </row>
    <row r="110" spans="1:17" s="43" customFormat="1" x14ac:dyDescent="0.25">
      <c r="A110" s="70"/>
      <c r="B110" s="76"/>
      <c r="C110" s="76"/>
      <c r="D110" s="76">
        <v>1</v>
      </c>
      <c r="E110" s="156"/>
      <c r="F110" s="122"/>
      <c r="G110" s="121"/>
      <c r="H110" s="146"/>
      <c r="I110" s="122"/>
      <c r="J110" s="123"/>
      <c r="K110" s="124"/>
      <c r="M110" s="147"/>
      <c r="P110" s="148"/>
      <c r="Q110" s="149"/>
    </row>
    <row r="111" spans="1:17" x14ac:dyDescent="0.25">
      <c r="A111" s="29"/>
      <c r="B111" s="21"/>
      <c r="C111" s="21"/>
      <c r="D111" s="21">
        <v>2</v>
      </c>
      <c r="E111" s="153"/>
      <c r="F111" s="23"/>
      <c r="G111" s="56"/>
      <c r="H111" s="32"/>
      <c r="I111" s="23"/>
      <c r="J111" s="114"/>
      <c r="K111" s="24"/>
      <c r="M111" s="15"/>
      <c r="N111" s="15"/>
      <c r="Q111" s="50"/>
    </row>
    <row r="112" spans="1:17" x14ac:dyDescent="0.25">
      <c r="A112" s="29"/>
      <c r="B112" s="21"/>
      <c r="C112" s="21"/>
      <c r="D112" s="21">
        <v>3</v>
      </c>
      <c r="E112" s="155"/>
      <c r="F112" s="98"/>
      <c r="G112" s="99"/>
      <c r="H112" s="97"/>
      <c r="I112" s="98"/>
      <c r="J112" s="115"/>
      <c r="K112" s="100"/>
      <c r="M112" s="19"/>
      <c r="P112" s="49"/>
      <c r="Q112" s="50"/>
    </row>
    <row r="113" spans="1:17" x14ac:dyDescent="0.25">
      <c r="A113" s="29"/>
      <c r="B113" s="21"/>
      <c r="C113" s="21"/>
      <c r="D113" s="21">
        <v>4</v>
      </c>
      <c r="E113" s="155"/>
      <c r="F113" s="98"/>
      <c r="G113" s="99"/>
      <c r="H113" s="97"/>
      <c r="I113" s="98"/>
      <c r="J113" s="115"/>
      <c r="K113" s="100"/>
      <c r="M113" s="19"/>
      <c r="P113" s="49"/>
      <c r="Q113" s="50"/>
    </row>
    <row r="114" spans="1:17" ht="16.5" thickBot="1" x14ac:dyDescent="0.3">
      <c r="A114" s="33"/>
      <c r="B114" s="25"/>
      <c r="C114" s="25"/>
      <c r="D114" s="25">
        <v>5</v>
      </c>
      <c r="E114" s="152">
        <v>1.19</v>
      </c>
      <c r="F114" s="48">
        <v>4890</v>
      </c>
      <c r="G114" s="57"/>
      <c r="H114" s="38"/>
      <c r="I114" s="48">
        <f t="shared" ref="I114" si="26">ROUND(F114*6/100,0)</f>
        <v>293</v>
      </c>
      <c r="J114" s="111"/>
      <c r="K114" s="26">
        <f>SUM(F114+H114+I114)</f>
        <v>5183</v>
      </c>
      <c r="M114" s="15"/>
      <c r="N114" s="15"/>
      <c r="Q114" s="50"/>
    </row>
    <row r="115" spans="1:17" x14ac:dyDescent="0.25">
      <c r="A115" s="27">
        <v>13</v>
      </c>
      <c r="B115" s="87" t="s">
        <v>33</v>
      </c>
      <c r="C115" s="16" t="s">
        <v>30</v>
      </c>
      <c r="D115" s="17">
        <v>0</v>
      </c>
      <c r="E115" s="125"/>
      <c r="F115" s="55"/>
      <c r="G115" s="117"/>
      <c r="H115" s="125"/>
      <c r="I115" s="55"/>
      <c r="J115" s="110"/>
      <c r="K115" s="31"/>
      <c r="M115" s="19"/>
      <c r="P115" s="49"/>
      <c r="Q115" s="50"/>
    </row>
    <row r="116" spans="1:17" x14ac:dyDescent="0.25">
      <c r="A116" s="29"/>
      <c r="B116" s="21"/>
      <c r="C116" s="21"/>
      <c r="D116" s="21">
        <v>1</v>
      </c>
      <c r="E116" s="32"/>
      <c r="F116" s="23"/>
      <c r="G116" s="56"/>
      <c r="H116" s="32"/>
      <c r="I116" s="23"/>
      <c r="J116" s="114"/>
      <c r="K116" s="24"/>
      <c r="M116" s="19"/>
      <c r="P116" s="49"/>
      <c r="Q116" s="50"/>
    </row>
    <row r="117" spans="1:17" x14ac:dyDescent="0.25">
      <c r="A117" s="29"/>
      <c r="B117" s="21"/>
      <c r="C117" s="21"/>
      <c r="D117" s="21">
        <v>2</v>
      </c>
      <c r="E117" s="32"/>
      <c r="F117" s="23"/>
      <c r="G117" s="56"/>
      <c r="H117" s="32"/>
      <c r="I117" s="23"/>
      <c r="J117" s="114"/>
      <c r="K117" s="24"/>
      <c r="M117" s="19"/>
      <c r="P117" s="49"/>
      <c r="Q117" s="50"/>
    </row>
    <row r="118" spans="1:17" x14ac:dyDescent="0.25">
      <c r="A118" s="29"/>
      <c r="B118" s="21"/>
      <c r="C118" s="21"/>
      <c r="D118" s="21">
        <v>3</v>
      </c>
      <c r="E118" s="32">
        <v>1.19</v>
      </c>
      <c r="F118" s="23">
        <v>4655</v>
      </c>
      <c r="G118" s="56"/>
      <c r="H118" s="32"/>
      <c r="I118" s="23">
        <f t="shared" ref="I118" si="27">ROUND(F118*6/100,0)</f>
        <v>279</v>
      </c>
      <c r="J118" s="114"/>
      <c r="K118" s="24">
        <f t="shared" ref="K118" si="28">SUM(F118+H118+I118)</f>
        <v>4934</v>
      </c>
      <c r="M118" s="19"/>
      <c r="P118" s="49"/>
      <c r="Q118" s="50"/>
    </row>
    <row r="119" spans="1:17" x14ac:dyDescent="0.25">
      <c r="A119" s="29"/>
      <c r="B119" s="21"/>
      <c r="C119" s="21"/>
      <c r="D119" s="21">
        <v>4</v>
      </c>
      <c r="E119" s="153">
        <v>1.19</v>
      </c>
      <c r="F119" s="23">
        <v>4771</v>
      </c>
      <c r="G119" s="56"/>
      <c r="H119" s="32"/>
      <c r="I119" s="23">
        <f t="shared" ref="I119:I120" si="29">ROUND(F119*6/100,0)</f>
        <v>286</v>
      </c>
      <c r="J119" s="114"/>
      <c r="K119" s="24">
        <f t="shared" ref="K119:K121" si="30">SUM(F119+H119+I119)</f>
        <v>5057</v>
      </c>
      <c r="M119" s="15"/>
      <c r="N119" s="15"/>
      <c r="Q119" s="50"/>
    </row>
    <row r="120" spans="1:17" ht="16.5" thickBot="1" x14ac:dyDescent="0.3">
      <c r="A120" s="33"/>
      <c r="B120" s="25"/>
      <c r="C120" s="25"/>
      <c r="D120" s="25">
        <v>5</v>
      </c>
      <c r="E120" s="152">
        <v>1.19</v>
      </c>
      <c r="F120" s="48">
        <v>4890</v>
      </c>
      <c r="G120" s="57"/>
      <c r="H120" s="38"/>
      <c r="I120" s="48">
        <f t="shared" si="29"/>
        <v>293</v>
      </c>
      <c r="J120" s="111"/>
      <c r="K120" s="26">
        <f t="shared" si="30"/>
        <v>5183</v>
      </c>
      <c r="M120" s="15"/>
      <c r="N120" s="15"/>
      <c r="Q120" s="50"/>
    </row>
    <row r="121" spans="1:17" ht="16.5" thickBot="1" x14ac:dyDescent="0.3">
      <c r="A121" s="11">
        <v>14</v>
      </c>
      <c r="B121" s="88" t="s">
        <v>34</v>
      </c>
      <c r="C121" s="46" t="s">
        <v>9</v>
      </c>
      <c r="D121" s="47">
        <v>5</v>
      </c>
      <c r="E121" s="150">
        <v>2.68</v>
      </c>
      <c r="F121" s="12">
        <v>8844</v>
      </c>
      <c r="G121" s="127"/>
      <c r="H121" s="126"/>
      <c r="I121" s="12"/>
      <c r="J121" s="109"/>
      <c r="K121" s="13">
        <f t="shared" si="30"/>
        <v>8844</v>
      </c>
      <c r="M121" s="15"/>
      <c r="N121" s="15"/>
    </row>
    <row r="122" spans="1:17" ht="16.5" thickBot="1" x14ac:dyDescent="0.3">
      <c r="A122" s="27">
        <v>15</v>
      </c>
      <c r="B122" s="89" t="s">
        <v>75</v>
      </c>
      <c r="C122" s="16" t="s">
        <v>18</v>
      </c>
      <c r="D122" s="25">
        <v>5</v>
      </c>
      <c r="E122" s="152">
        <v>1.34</v>
      </c>
      <c r="F122" s="48">
        <v>2754</v>
      </c>
      <c r="G122" s="57"/>
      <c r="H122" s="38"/>
      <c r="I122" s="48">
        <f t="shared" ref="I122" si="31">ROUND(F122*6/100,0)</f>
        <v>165</v>
      </c>
      <c r="J122" s="111"/>
      <c r="K122" s="26">
        <f>SUM(F122+H122+I122)</f>
        <v>2919</v>
      </c>
      <c r="M122" s="19"/>
    </row>
    <row r="125" spans="1:17" x14ac:dyDescent="0.25">
      <c r="B125" s="40" t="s">
        <v>19</v>
      </c>
    </row>
    <row r="126" spans="1:17" x14ac:dyDescent="0.25">
      <c r="B126" s="40"/>
    </row>
    <row r="127" spans="1:17" ht="16.5" thickBot="1" x14ac:dyDescent="0.3"/>
    <row r="128" spans="1:17" ht="120.75" thickBot="1" x14ac:dyDescent="0.3">
      <c r="A128" s="5" t="s">
        <v>1</v>
      </c>
      <c r="B128" s="6" t="s">
        <v>2</v>
      </c>
      <c r="C128" s="7" t="s">
        <v>3</v>
      </c>
      <c r="D128" s="6" t="s">
        <v>4</v>
      </c>
      <c r="E128" s="7"/>
      <c r="F128" s="73" t="s">
        <v>69</v>
      </c>
      <c r="G128" s="9" t="s">
        <v>7</v>
      </c>
      <c r="H128" s="6" t="s">
        <v>35</v>
      </c>
      <c r="I128" s="6" t="s">
        <v>65</v>
      </c>
      <c r="J128" s="9" t="s">
        <v>8</v>
      </c>
      <c r="K128" s="197"/>
      <c r="M128" s="10"/>
    </row>
    <row r="129" spans="1:14" x14ac:dyDescent="0.25">
      <c r="A129" s="27">
        <v>1</v>
      </c>
      <c r="B129" s="92" t="s">
        <v>36</v>
      </c>
      <c r="C129" s="16" t="s">
        <v>9</v>
      </c>
      <c r="D129" s="17">
        <v>5</v>
      </c>
      <c r="E129" s="17"/>
      <c r="F129" s="55">
        <v>8100</v>
      </c>
      <c r="G129" s="129"/>
      <c r="H129" s="55">
        <v>1013</v>
      </c>
      <c r="I129" s="55"/>
      <c r="J129" s="184">
        <f t="shared" ref="J129:J138" si="32">SUM(F129:I129)</f>
        <v>9113</v>
      </c>
      <c r="K129" s="198"/>
      <c r="M129" s="15"/>
      <c r="N129" s="15"/>
    </row>
    <row r="130" spans="1:14" ht="16.5" thickBot="1" x14ac:dyDescent="0.3">
      <c r="A130" s="29"/>
      <c r="B130" s="85" t="s">
        <v>36</v>
      </c>
      <c r="C130" s="20" t="s">
        <v>9</v>
      </c>
      <c r="D130" s="21">
        <v>5</v>
      </c>
      <c r="E130" s="21"/>
      <c r="F130" s="23">
        <v>8100</v>
      </c>
      <c r="G130" s="56"/>
      <c r="H130" s="23"/>
      <c r="I130" s="23">
        <v>3375</v>
      </c>
      <c r="J130" s="185">
        <f t="shared" si="32"/>
        <v>11475</v>
      </c>
      <c r="K130" s="198"/>
      <c r="M130" s="15"/>
      <c r="N130" s="15"/>
    </row>
    <row r="131" spans="1:14" x14ac:dyDescent="0.25">
      <c r="A131" s="27">
        <v>2</v>
      </c>
      <c r="B131" s="58" t="s">
        <v>37</v>
      </c>
      <c r="C131" s="16" t="s">
        <v>9</v>
      </c>
      <c r="D131" s="17">
        <v>5</v>
      </c>
      <c r="E131" s="17"/>
      <c r="F131" s="173">
        <v>6500</v>
      </c>
      <c r="G131" s="129"/>
      <c r="H131" s="55">
        <v>790</v>
      </c>
      <c r="I131" s="17"/>
      <c r="J131" s="184">
        <f t="shared" si="32"/>
        <v>7290</v>
      </c>
      <c r="K131" s="199"/>
      <c r="M131" s="15"/>
    </row>
    <row r="132" spans="1:14" ht="16.5" thickBot="1" x14ac:dyDescent="0.3">
      <c r="A132" s="33"/>
      <c r="B132" s="69"/>
      <c r="C132" s="35" t="s">
        <v>9</v>
      </c>
      <c r="D132" s="25">
        <v>5</v>
      </c>
      <c r="E132" s="25"/>
      <c r="F132" s="48">
        <v>6500</v>
      </c>
      <c r="G132" s="57"/>
      <c r="H132" s="48"/>
      <c r="I132" s="48">
        <v>2633</v>
      </c>
      <c r="J132" s="186">
        <f t="shared" si="32"/>
        <v>9133</v>
      </c>
      <c r="K132" s="198"/>
      <c r="M132" s="15"/>
    </row>
    <row r="133" spans="1:14" ht="16.5" thickBot="1" x14ac:dyDescent="0.3">
      <c r="A133" s="27">
        <v>3</v>
      </c>
      <c r="B133" s="58" t="s">
        <v>38</v>
      </c>
      <c r="C133" s="16" t="s">
        <v>9</v>
      </c>
      <c r="D133" s="21">
        <v>5</v>
      </c>
      <c r="E133" s="21"/>
      <c r="F133" s="158">
        <v>6826</v>
      </c>
      <c r="G133" s="23">
        <v>133</v>
      </c>
      <c r="H133" s="56"/>
      <c r="I133" s="21"/>
      <c r="J133" s="185">
        <f t="shared" si="32"/>
        <v>6959</v>
      </c>
      <c r="K133" s="199"/>
    </row>
    <row r="134" spans="1:14" ht="16.5" thickBot="1" x14ac:dyDescent="0.3">
      <c r="A134" s="11">
        <v>4</v>
      </c>
      <c r="B134" s="54" t="s">
        <v>64</v>
      </c>
      <c r="C134" s="46" t="s">
        <v>9</v>
      </c>
      <c r="D134" s="47">
        <v>3</v>
      </c>
      <c r="E134" s="47"/>
      <c r="F134" s="12">
        <v>8408</v>
      </c>
      <c r="G134" s="12"/>
      <c r="H134" s="130"/>
      <c r="I134" s="12">
        <v>1243</v>
      </c>
      <c r="J134" s="187">
        <f t="shared" si="32"/>
        <v>9651</v>
      </c>
      <c r="K134" s="198"/>
      <c r="M134" s="15"/>
    </row>
    <row r="135" spans="1:14" s="43" customFormat="1" ht="16.5" thickBot="1" x14ac:dyDescent="0.3">
      <c r="A135" s="60">
        <v>5</v>
      </c>
      <c r="B135" s="169" t="s">
        <v>71</v>
      </c>
      <c r="C135" s="62" t="s">
        <v>9</v>
      </c>
      <c r="D135" s="131">
        <v>5</v>
      </c>
      <c r="E135" s="131"/>
      <c r="F135" s="132">
        <v>6236</v>
      </c>
      <c r="G135" s="132"/>
      <c r="H135" s="132">
        <v>500</v>
      </c>
      <c r="I135" s="131"/>
      <c r="J135" s="188">
        <f t="shared" si="32"/>
        <v>6736</v>
      </c>
      <c r="K135" s="200"/>
      <c r="M135" s="64"/>
    </row>
    <row r="136" spans="1:14" s="43" customFormat="1" ht="16.5" thickBot="1" x14ac:dyDescent="0.3">
      <c r="A136" s="181"/>
      <c r="B136" s="169" t="s">
        <v>76</v>
      </c>
      <c r="C136" s="182" t="s">
        <v>9</v>
      </c>
      <c r="D136" s="174">
        <v>2</v>
      </c>
      <c r="E136" s="174"/>
      <c r="F136" s="183">
        <v>5769</v>
      </c>
      <c r="G136" s="183"/>
      <c r="H136" s="183">
        <v>494</v>
      </c>
      <c r="I136" s="174"/>
      <c r="J136" s="188">
        <f t="shared" si="32"/>
        <v>6263</v>
      </c>
      <c r="K136" s="200"/>
      <c r="M136" s="64"/>
    </row>
    <row r="137" spans="1:14" s="43" customFormat="1" ht="16.5" thickBot="1" x14ac:dyDescent="0.3">
      <c r="A137" s="181"/>
      <c r="B137" s="169" t="s">
        <v>76</v>
      </c>
      <c r="C137" s="62" t="s">
        <v>9</v>
      </c>
      <c r="D137" s="174">
        <v>5</v>
      </c>
      <c r="E137" s="174"/>
      <c r="F137" s="183">
        <v>6363</v>
      </c>
      <c r="G137" s="183"/>
      <c r="H137" s="183">
        <v>545</v>
      </c>
      <c r="I137" s="174"/>
      <c r="J137" s="188">
        <f t="shared" si="32"/>
        <v>6908</v>
      </c>
      <c r="K137" s="200"/>
      <c r="M137" s="64"/>
    </row>
    <row r="138" spans="1:14" s="43" customFormat="1" ht="16.5" thickBot="1" x14ac:dyDescent="0.3">
      <c r="A138" s="181"/>
      <c r="B138" s="169" t="s">
        <v>77</v>
      </c>
      <c r="C138" s="182" t="s">
        <v>9</v>
      </c>
      <c r="D138" s="174">
        <v>5</v>
      </c>
      <c r="E138" s="174"/>
      <c r="F138" s="183">
        <v>6814</v>
      </c>
      <c r="G138" s="183"/>
      <c r="H138" s="183">
        <v>650</v>
      </c>
      <c r="I138" s="174"/>
      <c r="J138" s="188">
        <f t="shared" si="32"/>
        <v>7464</v>
      </c>
      <c r="K138" s="200"/>
      <c r="M138" s="64"/>
    </row>
    <row r="139" spans="1:14" x14ac:dyDescent="0.25">
      <c r="A139" s="27">
        <v>6</v>
      </c>
      <c r="B139" s="58" t="s">
        <v>39</v>
      </c>
      <c r="C139" s="16" t="s">
        <v>9</v>
      </c>
      <c r="D139" s="17">
        <v>0</v>
      </c>
      <c r="E139" s="101"/>
      <c r="F139" s="102"/>
      <c r="G139" s="101"/>
      <c r="H139" s="101"/>
      <c r="I139" s="101"/>
      <c r="J139" s="189"/>
      <c r="K139" s="201"/>
    </row>
    <row r="140" spans="1:14" x14ac:dyDescent="0.25">
      <c r="A140" s="29"/>
      <c r="B140" s="21"/>
      <c r="C140" s="21"/>
      <c r="D140" s="21">
        <v>1</v>
      </c>
      <c r="E140" s="96"/>
      <c r="F140" s="98"/>
      <c r="G140" s="96"/>
      <c r="H140" s="96"/>
      <c r="I140" s="96"/>
      <c r="J140" s="190"/>
      <c r="K140" s="201"/>
    </row>
    <row r="141" spans="1:14" x14ac:dyDescent="0.25">
      <c r="A141" s="29"/>
      <c r="B141" s="21"/>
      <c r="C141" s="21"/>
      <c r="D141" s="21">
        <v>2</v>
      </c>
      <c r="E141" s="96"/>
      <c r="F141" s="98"/>
      <c r="G141" s="96"/>
      <c r="H141" s="96"/>
      <c r="I141" s="96"/>
      <c r="J141" s="190"/>
      <c r="K141" s="201"/>
    </row>
    <row r="142" spans="1:14" x14ac:dyDescent="0.25">
      <c r="A142" s="29"/>
      <c r="B142" s="21"/>
      <c r="C142" s="21"/>
      <c r="D142" s="21">
        <v>3</v>
      </c>
      <c r="E142" s="21"/>
      <c r="F142" s="23">
        <v>6486</v>
      </c>
      <c r="G142" s="21"/>
      <c r="H142" s="23"/>
      <c r="I142" s="23">
        <v>680</v>
      </c>
      <c r="J142" s="185">
        <f>SUM(F142:I142)</f>
        <v>7166</v>
      </c>
      <c r="K142" s="199"/>
      <c r="M142" s="15"/>
    </row>
    <row r="143" spans="1:14" s="43" customFormat="1" x14ac:dyDescent="0.25">
      <c r="A143" s="70"/>
      <c r="B143" s="76"/>
      <c r="C143" s="76"/>
      <c r="D143" s="76">
        <v>5</v>
      </c>
      <c r="E143" s="76"/>
      <c r="F143" s="122">
        <v>6814</v>
      </c>
      <c r="G143" s="76"/>
      <c r="H143" s="122"/>
      <c r="I143" s="122">
        <v>2382</v>
      </c>
      <c r="J143" s="191">
        <f>SUM(F143:I143)</f>
        <v>9196</v>
      </c>
      <c r="K143" s="202"/>
      <c r="M143" s="64"/>
    </row>
    <row r="144" spans="1:14" s="43" customFormat="1" x14ac:dyDescent="0.25">
      <c r="A144" s="70"/>
      <c r="B144" s="76"/>
      <c r="C144" s="76"/>
      <c r="D144" s="76">
        <v>5</v>
      </c>
      <c r="E144" s="76"/>
      <c r="F144" s="122">
        <v>6814</v>
      </c>
      <c r="G144" s="76"/>
      <c r="H144" s="122">
        <v>714</v>
      </c>
      <c r="I144" s="122"/>
      <c r="J144" s="191">
        <f>SUM(F144:I144)</f>
        <v>7528</v>
      </c>
      <c r="K144" s="202"/>
      <c r="M144" s="64"/>
    </row>
    <row r="145" spans="1:13" ht="16.5" thickBot="1" x14ac:dyDescent="0.3">
      <c r="A145" s="29"/>
      <c r="B145" s="21"/>
      <c r="C145" s="21"/>
      <c r="D145" s="21">
        <v>5</v>
      </c>
      <c r="E145" s="21"/>
      <c r="F145" s="23">
        <v>6814</v>
      </c>
      <c r="G145" s="21"/>
      <c r="H145" s="23"/>
      <c r="I145" s="23">
        <v>2165</v>
      </c>
      <c r="J145" s="185">
        <f>SUM(F145:I145)</f>
        <v>8979</v>
      </c>
      <c r="K145" s="198"/>
      <c r="M145" s="15"/>
    </row>
    <row r="146" spans="1:13" s="43" customFormat="1" x14ac:dyDescent="0.25">
      <c r="A146" s="66">
        <v>7</v>
      </c>
      <c r="B146" s="67" t="s">
        <v>40</v>
      </c>
      <c r="C146" s="68" t="s">
        <v>9</v>
      </c>
      <c r="D146" s="135">
        <v>0</v>
      </c>
      <c r="E146" s="164"/>
      <c r="F146" s="165"/>
      <c r="G146" s="164"/>
      <c r="H146" s="164"/>
      <c r="I146" s="164"/>
      <c r="J146" s="192"/>
      <c r="K146" s="203"/>
    </row>
    <row r="147" spans="1:13" s="43" customFormat="1" x14ac:dyDescent="0.25">
      <c r="A147" s="70"/>
      <c r="B147" s="76"/>
      <c r="C147" s="76"/>
      <c r="D147" s="76">
        <v>1</v>
      </c>
      <c r="E147" s="166"/>
      <c r="F147" s="167"/>
      <c r="G147" s="166"/>
      <c r="H147" s="166"/>
      <c r="I147" s="166"/>
      <c r="J147" s="193"/>
      <c r="K147" s="203"/>
    </row>
    <row r="148" spans="1:13" s="43" customFormat="1" x14ac:dyDescent="0.25">
      <c r="A148" s="70"/>
      <c r="B148" s="76"/>
      <c r="C148" s="76"/>
      <c r="D148" s="76">
        <v>2</v>
      </c>
      <c r="E148" s="76"/>
      <c r="F148" s="122">
        <v>5769</v>
      </c>
      <c r="G148" s="122"/>
      <c r="I148" s="122">
        <v>1648</v>
      </c>
      <c r="J148" s="191">
        <f>SUM(F148:I148)</f>
        <v>7417</v>
      </c>
      <c r="K148" s="200"/>
    </row>
    <row r="149" spans="1:13" s="43" customFormat="1" x14ac:dyDescent="0.25">
      <c r="A149" s="70"/>
      <c r="B149" s="76"/>
      <c r="C149" s="76"/>
      <c r="D149" s="76">
        <v>3</v>
      </c>
      <c r="E149" s="76"/>
      <c r="F149" s="122"/>
      <c r="G149" s="76"/>
      <c r="H149" s="76"/>
      <c r="I149" s="76"/>
      <c r="J149" s="191"/>
      <c r="K149" s="200"/>
    </row>
    <row r="150" spans="1:13" s="43" customFormat="1" x14ac:dyDescent="0.25">
      <c r="A150" s="70"/>
      <c r="B150" s="76"/>
      <c r="C150" s="76"/>
      <c r="D150" s="76">
        <v>4</v>
      </c>
      <c r="E150" s="76"/>
      <c r="F150" s="122"/>
      <c r="H150" s="122"/>
      <c r="I150" s="76"/>
      <c r="J150" s="191"/>
      <c r="K150" s="200"/>
      <c r="M150" s="64"/>
    </row>
    <row r="151" spans="1:13" s="43" customFormat="1" ht="16.5" thickBot="1" x14ac:dyDescent="0.3">
      <c r="A151" s="161"/>
      <c r="B151" s="162"/>
      <c r="C151" s="162"/>
      <c r="D151" s="162">
        <v>5</v>
      </c>
      <c r="E151" s="162"/>
      <c r="F151" s="163">
        <v>6363</v>
      </c>
      <c r="G151" s="163">
        <v>240</v>
      </c>
      <c r="H151" s="163"/>
      <c r="I151" s="163"/>
      <c r="J151" s="194">
        <f t="shared" ref="J151:J160" si="33">SUM(F151:I151)</f>
        <v>6603</v>
      </c>
      <c r="K151" s="202"/>
      <c r="M151" s="64"/>
    </row>
    <row r="152" spans="1:13" s="43" customFormat="1" x14ac:dyDescent="0.25">
      <c r="A152" s="66">
        <v>8</v>
      </c>
      <c r="B152" s="67" t="s">
        <v>41</v>
      </c>
      <c r="C152" s="68" t="s">
        <v>9</v>
      </c>
      <c r="D152" s="207">
        <v>1</v>
      </c>
      <c r="E152" s="76"/>
      <c r="F152" s="205">
        <v>5047</v>
      </c>
      <c r="G152" s="122"/>
      <c r="H152" s="122">
        <v>432</v>
      </c>
      <c r="I152" s="122"/>
      <c r="J152" s="191">
        <f t="shared" si="33"/>
        <v>5479</v>
      </c>
      <c r="K152" s="202"/>
    </row>
    <row r="153" spans="1:13" s="43" customFormat="1" x14ac:dyDescent="0.25">
      <c r="A153" s="70"/>
      <c r="B153" s="90"/>
      <c r="C153" s="91"/>
      <c r="D153" s="76">
        <v>2</v>
      </c>
      <c r="E153" s="206"/>
      <c r="F153" s="205">
        <v>5299</v>
      </c>
      <c r="G153" s="205"/>
      <c r="H153" s="205"/>
      <c r="I153" s="205">
        <v>1511</v>
      </c>
      <c r="J153" s="191">
        <f t="shared" si="33"/>
        <v>6810</v>
      </c>
      <c r="K153" s="202"/>
    </row>
    <row r="154" spans="1:13" s="43" customFormat="1" ht="16.5" thickBot="1" x14ac:dyDescent="0.3">
      <c r="A154" s="212"/>
      <c r="B154" s="208"/>
      <c r="C154" s="209"/>
      <c r="D154" s="210">
        <v>3</v>
      </c>
      <c r="E154" s="211"/>
      <c r="F154" s="205">
        <v>5564</v>
      </c>
      <c r="G154" s="205">
        <v>190</v>
      </c>
      <c r="H154" s="205"/>
      <c r="I154" s="205"/>
      <c r="J154" s="191">
        <f t="shared" si="33"/>
        <v>5754</v>
      </c>
      <c r="K154" s="202"/>
    </row>
    <row r="155" spans="1:13" s="43" customFormat="1" ht="17.25" thickTop="1" thickBot="1" x14ac:dyDescent="0.3">
      <c r="A155" s="213">
        <v>9</v>
      </c>
      <c r="B155" s="214" t="s">
        <v>42</v>
      </c>
      <c r="C155" s="215" t="s">
        <v>9</v>
      </c>
      <c r="D155" s="216">
        <v>2</v>
      </c>
      <c r="E155" s="216"/>
      <c r="F155" s="118">
        <v>5536</v>
      </c>
      <c r="G155" s="172"/>
      <c r="H155" s="118"/>
      <c r="I155" s="135">
        <v>1648</v>
      </c>
      <c r="J155" s="217">
        <f t="shared" si="33"/>
        <v>7184</v>
      </c>
      <c r="K155" s="200"/>
      <c r="M155" s="64"/>
    </row>
    <row r="156" spans="1:13" s="43" customFormat="1" ht="16.5" thickBot="1" x14ac:dyDescent="0.3">
      <c r="A156" s="66"/>
      <c r="B156" s="90"/>
      <c r="C156" s="91" t="s">
        <v>9</v>
      </c>
      <c r="D156" s="76">
        <v>4</v>
      </c>
      <c r="E156" s="76"/>
      <c r="F156" s="122">
        <v>5958</v>
      </c>
      <c r="G156" s="218"/>
      <c r="H156" s="122">
        <v>532</v>
      </c>
      <c r="I156" s="76"/>
      <c r="J156" s="219">
        <f t="shared" si="33"/>
        <v>6490</v>
      </c>
      <c r="K156" s="200"/>
      <c r="M156" s="64"/>
    </row>
    <row r="157" spans="1:13" s="43" customFormat="1" ht="16.5" thickBot="1" x14ac:dyDescent="0.3">
      <c r="A157" s="60">
        <v>10</v>
      </c>
      <c r="B157" s="171" t="s">
        <v>78</v>
      </c>
      <c r="C157" s="168" t="s">
        <v>9</v>
      </c>
      <c r="D157" s="162">
        <v>2</v>
      </c>
      <c r="E157" s="162"/>
      <c r="F157" s="163">
        <v>6107</v>
      </c>
      <c r="G157" s="220"/>
      <c r="H157" s="163"/>
      <c r="I157" s="162">
        <v>1963</v>
      </c>
      <c r="J157" s="221">
        <f t="shared" si="33"/>
        <v>8070</v>
      </c>
      <c r="K157" s="200"/>
      <c r="M157" s="64"/>
    </row>
    <row r="158" spans="1:13" s="43" customFormat="1" ht="16.5" thickBot="1" x14ac:dyDescent="0.3">
      <c r="A158" s="60">
        <v>11</v>
      </c>
      <c r="B158" s="169" t="s">
        <v>72</v>
      </c>
      <c r="C158" s="62" t="s">
        <v>43</v>
      </c>
      <c r="D158" s="175">
        <v>5</v>
      </c>
      <c r="E158" s="133"/>
      <c r="F158" s="179">
        <v>5753</v>
      </c>
      <c r="G158" s="178"/>
      <c r="H158" s="61"/>
      <c r="I158" s="132">
        <v>1526</v>
      </c>
      <c r="J158" s="188">
        <f t="shared" si="33"/>
        <v>7279</v>
      </c>
      <c r="K158" s="202"/>
    </row>
    <row r="159" spans="1:13" s="43" customFormat="1" ht="16.5" thickBot="1" x14ac:dyDescent="0.3">
      <c r="A159" s="161">
        <v>12</v>
      </c>
      <c r="B159" s="176" t="s">
        <v>66</v>
      </c>
      <c r="C159" s="68" t="s">
        <v>9</v>
      </c>
      <c r="D159" s="175">
        <v>5</v>
      </c>
      <c r="E159" s="170"/>
      <c r="F159" s="177">
        <v>3368</v>
      </c>
      <c r="G159" s="180"/>
      <c r="H159" s="163">
        <v>334</v>
      </c>
      <c r="I159" s="162"/>
      <c r="J159" s="194">
        <f>SUM(F159:I159)</f>
        <v>3702</v>
      </c>
      <c r="K159" s="200"/>
    </row>
    <row r="160" spans="1:13" s="43" customFormat="1" ht="16.5" thickBot="1" x14ac:dyDescent="0.3">
      <c r="A160" s="60">
        <v>13</v>
      </c>
      <c r="B160" s="169" t="s">
        <v>67</v>
      </c>
      <c r="C160" s="62" t="s">
        <v>43</v>
      </c>
      <c r="D160" s="131">
        <v>4</v>
      </c>
      <c r="E160" s="131"/>
      <c r="F160" s="132">
        <v>5686</v>
      </c>
      <c r="G160" s="132">
        <v>198</v>
      </c>
      <c r="H160" s="61"/>
      <c r="I160" s="131"/>
      <c r="J160" s="188">
        <f t="shared" si="33"/>
        <v>5884</v>
      </c>
      <c r="K160" s="200"/>
    </row>
    <row r="161" spans="1:13" s="43" customFormat="1" x14ac:dyDescent="0.25">
      <c r="A161" s="66">
        <v>14</v>
      </c>
      <c r="B161" s="67" t="s">
        <v>44</v>
      </c>
      <c r="C161" s="68" t="s">
        <v>9</v>
      </c>
      <c r="D161" s="135">
        <v>0</v>
      </c>
      <c r="E161" s="164"/>
      <c r="F161" s="165"/>
      <c r="G161" s="164"/>
      <c r="H161" s="164"/>
      <c r="I161" s="164"/>
      <c r="J161" s="192"/>
      <c r="K161" s="203"/>
    </row>
    <row r="162" spans="1:13" s="43" customFormat="1" x14ac:dyDescent="0.25">
      <c r="A162" s="70"/>
      <c r="B162" s="76"/>
      <c r="C162" s="76"/>
      <c r="D162" s="76">
        <v>1</v>
      </c>
      <c r="E162" s="166"/>
      <c r="F162" s="167"/>
      <c r="G162" s="166"/>
      <c r="H162" s="166"/>
      <c r="I162" s="166"/>
      <c r="J162" s="193"/>
      <c r="K162" s="203"/>
    </row>
    <row r="163" spans="1:13" s="43" customFormat="1" x14ac:dyDescent="0.25">
      <c r="A163" s="70"/>
      <c r="B163" s="76"/>
      <c r="C163" s="76"/>
      <c r="D163" s="76">
        <v>2</v>
      </c>
      <c r="E163" s="166"/>
      <c r="F163" s="167"/>
      <c r="G163" s="166"/>
      <c r="H163" s="167"/>
      <c r="I163" s="166"/>
      <c r="J163" s="193"/>
      <c r="K163" s="203"/>
      <c r="M163" s="64"/>
    </row>
    <row r="164" spans="1:13" s="43" customFormat="1" x14ac:dyDescent="0.25">
      <c r="A164" s="70"/>
      <c r="B164" s="76"/>
      <c r="C164" s="76"/>
      <c r="D164" s="76">
        <v>3</v>
      </c>
      <c r="E164" s="166"/>
      <c r="F164" s="122"/>
      <c r="G164" s="76"/>
      <c r="H164" s="122"/>
      <c r="I164" s="76"/>
      <c r="J164" s="191"/>
      <c r="K164" s="200"/>
    </row>
    <row r="165" spans="1:13" s="43" customFormat="1" x14ac:dyDescent="0.25">
      <c r="A165" s="70"/>
      <c r="B165" s="76"/>
      <c r="C165" s="76"/>
      <c r="D165" s="76">
        <v>4</v>
      </c>
      <c r="E165" s="166"/>
      <c r="F165" s="167"/>
      <c r="G165" s="166"/>
      <c r="H165" s="167"/>
      <c r="I165" s="166"/>
      <c r="J165" s="193"/>
      <c r="K165" s="203"/>
      <c r="M165" s="64"/>
    </row>
    <row r="166" spans="1:13" s="43" customFormat="1" x14ac:dyDescent="0.25">
      <c r="A166" s="70"/>
      <c r="B166" s="76"/>
      <c r="C166" s="76"/>
      <c r="D166" s="76">
        <v>5</v>
      </c>
      <c r="E166" s="76"/>
      <c r="F166" s="122">
        <v>6169</v>
      </c>
      <c r="G166" s="76"/>
      <c r="H166" s="122"/>
      <c r="I166" s="122">
        <v>1872</v>
      </c>
      <c r="J166" s="191">
        <f>SUM(F166:I166)</f>
        <v>8041</v>
      </c>
      <c r="K166" s="202"/>
      <c r="M166" s="64"/>
    </row>
    <row r="167" spans="1:13" s="43" customFormat="1" ht="16.5" thickBot="1" x14ac:dyDescent="0.3">
      <c r="A167" s="161"/>
      <c r="B167" s="162"/>
      <c r="C167" s="162"/>
      <c r="D167" s="162">
        <v>5</v>
      </c>
      <c r="E167" s="162"/>
      <c r="F167" s="163">
        <v>6169</v>
      </c>
      <c r="G167" s="162"/>
      <c r="H167" s="163">
        <v>562</v>
      </c>
      <c r="I167" s="162"/>
      <c r="J167" s="194">
        <f>SUM(F167:I167)</f>
        <v>6731</v>
      </c>
      <c r="K167" s="200"/>
      <c r="M167" s="64"/>
    </row>
    <row r="168" spans="1:13" s="43" customFormat="1" x14ac:dyDescent="0.25">
      <c r="A168" s="66">
        <v>15</v>
      </c>
      <c r="B168" s="67" t="s">
        <v>45</v>
      </c>
      <c r="C168" s="68" t="s">
        <v>9</v>
      </c>
      <c r="D168" s="135">
        <v>0</v>
      </c>
      <c r="E168" s="135"/>
      <c r="F168" s="118"/>
      <c r="G168" s="135"/>
      <c r="H168" s="118"/>
      <c r="I168" s="135"/>
      <c r="J168" s="195"/>
      <c r="K168" s="200"/>
    </row>
    <row r="169" spans="1:13" s="43" customFormat="1" x14ac:dyDescent="0.25">
      <c r="A169" s="70"/>
      <c r="B169" s="76"/>
      <c r="C169" s="76"/>
      <c r="D169" s="76">
        <v>1</v>
      </c>
      <c r="E169" s="166"/>
      <c r="F169" s="167"/>
      <c r="G169" s="166"/>
      <c r="H169" s="167"/>
      <c r="I169" s="166"/>
      <c r="J169" s="193"/>
      <c r="K169" s="203"/>
      <c r="M169" s="64"/>
    </row>
    <row r="170" spans="1:13" s="43" customFormat="1" x14ac:dyDescent="0.25">
      <c r="A170" s="70"/>
      <c r="B170" s="76"/>
      <c r="C170" s="76"/>
      <c r="D170" s="76">
        <v>2</v>
      </c>
      <c r="E170" s="76"/>
      <c r="F170" s="122">
        <v>5445</v>
      </c>
      <c r="G170" s="76"/>
      <c r="H170" s="122">
        <v>428</v>
      </c>
      <c r="I170" s="76"/>
      <c r="J170" s="191">
        <f>SUM(F170:I170)</f>
        <v>5873</v>
      </c>
      <c r="K170" s="200"/>
      <c r="M170" s="64"/>
    </row>
    <row r="171" spans="1:13" s="43" customFormat="1" x14ac:dyDescent="0.25">
      <c r="A171" s="70"/>
      <c r="B171" s="76"/>
      <c r="C171" s="76"/>
      <c r="D171" s="76">
        <v>3</v>
      </c>
      <c r="E171" s="76"/>
      <c r="F171" s="122">
        <v>5717</v>
      </c>
      <c r="G171" s="76"/>
      <c r="H171" s="122">
        <v>449</v>
      </c>
      <c r="I171" s="76"/>
      <c r="J171" s="191">
        <f>SUM(F171:I171)</f>
        <v>6166</v>
      </c>
      <c r="K171" s="200"/>
    </row>
    <row r="172" spans="1:13" s="43" customFormat="1" x14ac:dyDescent="0.25">
      <c r="A172" s="70"/>
      <c r="B172" s="76"/>
      <c r="C172" s="76"/>
      <c r="D172" s="76">
        <v>4</v>
      </c>
      <c r="E172" s="76"/>
      <c r="F172" s="122">
        <v>5860</v>
      </c>
      <c r="G172" s="76"/>
      <c r="H172" s="122">
        <v>460</v>
      </c>
      <c r="I172" s="76"/>
      <c r="J172" s="191">
        <f>SUM(F172:I172)</f>
        <v>6320</v>
      </c>
      <c r="K172" s="200"/>
      <c r="M172" s="64"/>
    </row>
    <row r="173" spans="1:13" s="43" customFormat="1" ht="16.5" thickBot="1" x14ac:dyDescent="0.3">
      <c r="A173" s="161"/>
      <c r="B173" s="162"/>
      <c r="C173" s="162"/>
      <c r="D173" s="162">
        <v>5</v>
      </c>
      <c r="E173" s="162"/>
      <c r="F173" s="163">
        <v>6007</v>
      </c>
      <c r="G173" s="162"/>
      <c r="H173" s="163">
        <v>472</v>
      </c>
      <c r="I173" s="162"/>
      <c r="J173" s="194">
        <f>SUM(F173:I173)</f>
        <v>6479</v>
      </c>
      <c r="K173" s="200"/>
      <c r="M173" s="64"/>
    </row>
    <row r="174" spans="1:13" s="43" customFormat="1" x14ac:dyDescent="0.25">
      <c r="A174" s="66">
        <v>16</v>
      </c>
      <c r="B174" s="67" t="s">
        <v>45</v>
      </c>
      <c r="C174" s="68" t="s">
        <v>46</v>
      </c>
      <c r="D174" s="135">
        <v>0</v>
      </c>
      <c r="E174" s="164"/>
      <c r="F174" s="165"/>
      <c r="G174" s="164"/>
      <c r="H174" s="164"/>
      <c r="I174" s="164"/>
      <c r="J174" s="192"/>
      <c r="K174" s="203"/>
    </row>
    <row r="175" spans="1:13" s="43" customFormat="1" x14ac:dyDescent="0.25">
      <c r="A175" s="70"/>
      <c r="B175" s="76"/>
      <c r="C175" s="76"/>
      <c r="D175" s="76">
        <v>1</v>
      </c>
      <c r="E175" s="166"/>
      <c r="F175" s="167"/>
      <c r="G175" s="166"/>
      <c r="H175" s="166"/>
      <c r="I175" s="166"/>
      <c r="J175" s="193"/>
      <c r="K175" s="203"/>
    </row>
    <row r="176" spans="1:13" s="43" customFormat="1" x14ac:dyDescent="0.25">
      <c r="A176" s="70"/>
      <c r="B176" s="76"/>
      <c r="C176" s="76"/>
      <c r="D176" s="76">
        <v>2</v>
      </c>
      <c r="E176" s="166"/>
      <c r="F176" s="167"/>
      <c r="G176" s="166"/>
      <c r="H176" s="166"/>
      <c r="I176" s="166"/>
      <c r="J176" s="193"/>
      <c r="K176" s="203"/>
    </row>
    <row r="177" spans="1:13" s="43" customFormat="1" x14ac:dyDescent="0.25">
      <c r="A177" s="70"/>
      <c r="B177" s="76"/>
      <c r="C177" s="76"/>
      <c r="D177" s="76">
        <v>3</v>
      </c>
      <c r="E177" s="76"/>
      <c r="F177" s="122"/>
      <c r="G177" s="76"/>
      <c r="H177" s="122"/>
      <c r="I177" s="76"/>
      <c r="J177" s="191"/>
      <c r="K177" s="200"/>
      <c r="M177" s="64"/>
    </row>
    <row r="178" spans="1:13" s="43" customFormat="1" x14ac:dyDescent="0.25">
      <c r="A178" s="70"/>
      <c r="B178" s="76"/>
      <c r="C178" s="76"/>
      <c r="D178" s="76">
        <v>4</v>
      </c>
      <c r="E178" s="76"/>
      <c r="F178" s="122">
        <v>5686</v>
      </c>
      <c r="G178" s="76"/>
      <c r="H178" s="122">
        <v>488</v>
      </c>
      <c r="I178" s="76"/>
      <c r="J178" s="191">
        <f>SUM(F178:I178)</f>
        <v>6174</v>
      </c>
      <c r="K178" s="200"/>
    </row>
    <row r="179" spans="1:13" s="43" customFormat="1" ht="16.5" thickBot="1" x14ac:dyDescent="0.3">
      <c r="A179" s="161"/>
      <c r="B179" s="162"/>
      <c r="C179" s="162"/>
      <c r="D179" s="162">
        <v>5</v>
      </c>
      <c r="E179" s="162"/>
      <c r="F179" s="163">
        <v>5828</v>
      </c>
      <c r="G179" s="162"/>
      <c r="H179" s="163">
        <v>500</v>
      </c>
      <c r="I179" s="162"/>
      <c r="J179" s="194">
        <f>SUM(F179:I179)</f>
        <v>6328</v>
      </c>
      <c r="K179" s="200"/>
      <c r="M179" s="64"/>
    </row>
    <row r="180" spans="1:13" s="43" customFormat="1" x14ac:dyDescent="0.25">
      <c r="A180" s="66">
        <v>17</v>
      </c>
      <c r="B180" s="67" t="s">
        <v>45</v>
      </c>
      <c r="C180" s="68" t="s">
        <v>43</v>
      </c>
      <c r="D180" s="135">
        <v>0</v>
      </c>
      <c r="E180" s="164"/>
      <c r="F180" s="165"/>
      <c r="G180" s="164"/>
      <c r="H180" s="165"/>
      <c r="I180" s="164"/>
      <c r="J180" s="192"/>
      <c r="K180" s="203"/>
      <c r="M180" s="64"/>
    </row>
    <row r="181" spans="1:13" s="43" customFormat="1" x14ac:dyDescent="0.25">
      <c r="A181" s="70"/>
      <c r="B181" s="76"/>
      <c r="C181" s="91"/>
      <c r="D181" s="76">
        <v>1</v>
      </c>
      <c r="E181" s="166"/>
      <c r="F181" s="167"/>
      <c r="G181" s="166"/>
      <c r="H181" s="167"/>
      <c r="I181" s="166"/>
      <c r="J181" s="193"/>
      <c r="K181" s="203"/>
    </row>
    <row r="182" spans="1:13" s="43" customFormat="1" x14ac:dyDescent="0.25">
      <c r="A182" s="70"/>
      <c r="B182" s="76"/>
      <c r="C182" s="91"/>
      <c r="D182" s="76">
        <v>2</v>
      </c>
      <c r="E182" s="76"/>
      <c r="F182" s="122">
        <v>5215</v>
      </c>
      <c r="G182" s="76"/>
      <c r="H182" s="122">
        <v>415</v>
      </c>
      <c r="I182" s="76"/>
      <c r="J182" s="191">
        <f>SUM(F182:I182)</f>
        <v>5630</v>
      </c>
      <c r="K182" s="200"/>
    </row>
    <row r="183" spans="1:13" s="43" customFormat="1" x14ac:dyDescent="0.25">
      <c r="A183" s="70"/>
      <c r="B183" s="76"/>
      <c r="C183" s="91"/>
      <c r="D183" s="76">
        <v>3</v>
      </c>
      <c r="E183" s="166"/>
      <c r="F183" s="167"/>
      <c r="G183" s="166"/>
      <c r="H183" s="167"/>
      <c r="I183" s="166"/>
      <c r="J183" s="193"/>
      <c r="K183" s="203"/>
      <c r="M183" s="64"/>
    </row>
    <row r="184" spans="1:13" s="43" customFormat="1" x14ac:dyDescent="0.25">
      <c r="A184" s="70"/>
      <c r="B184" s="76"/>
      <c r="C184" s="91"/>
      <c r="D184" s="76">
        <v>4</v>
      </c>
      <c r="E184" s="76"/>
      <c r="F184" s="122"/>
      <c r="G184" s="76"/>
      <c r="H184" s="122"/>
      <c r="I184" s="76"/>
      <c r="J184" s="191"/>
      <c r="K184" s="200"/>
    </row>
    <row r="185" spans="1:13" s="43" customFormat="1" ht="16.5" thickBot="1" x14ac:dyDescent="0.3">
      <c r="A185" s="161"/>
      <c r="B185" s="162"/>
      <c r="C185" s="168"/>
      <c r="D185" s="162">
        <v>5</v>
      </c>
      <c r="E185" s="162"/>
      <c r="F185" s="163">
        <v>5753</v>
      </c>
      <c r="G185" s="162"/>
      <c r="H185" s="163">
        <v>458</v>
      </c>
      <c r="I185" s="162"/>
      <c r="J185" s="194">
        <f>SUM(F185:I185)</f>
        <v>6211</v>
      </c>
      <c r="K185" s="200"/>
      <c r="M185" s="64"/>
    </row>
    <row r="186" spans="1:13" s="43" customFormat="1" ht="16.5" thickBot="1" x14ac:dyDescent="0.3">
      <c r="A186" s="60">
        <v>18</v>
      </c>
      <c r="B186" s="61" t="s">
        <v>44</v>
      </c>
      <c r="C186" s="62" t="s">
        <v>43</v>
      </c>
      <c r="D186" s="131">
        <v>5</v>
      </c>
      <c r="E186" s="131"/>
      <c r="F186" s="132">
        <v>5828</v>
      </c>
      <c r="G186" s="131"/>
      <c r="H186" s="132">
        <v>508</v>
      </c>
      <c r="I186" s="131"/>
      <c r="J186" s="188">
        <f>SUM(F186:I186)</f>
        <v>6336</v>
      </c>
      <c r="K186" s="200"/>
      <c r="M186" s="64"/>
    </row>
    <row r="187" spans="1:13" s="43" customFormat="1" x14ac:dyDescent="0.25">
      <c r="A187" s="66">
        <v>19</v>
      </c>
      <c r="B187" s="67" t="s">
        <v>44</v>
      </c>
      <c r="C187" s="68" t="s">
        <v>18</v>
      </c>
      <c r="D187" s="135">
        <v>0</v>
      </c>
      <c r="E187" s="164"/>
      <c r="F187" s="165"/>
      <c r="G187" s="164"/>
      <c r="H187" s="164"/>
      <c r="I187" s="164"/>
      <c r="J187" s="192"/>
      <c r="K187" s="203"/>
    </row>
    <row r="188" spans="1:13" s="43" customFormat="1" x14ac:dyDescent="0.25">
      <c r="A188" s="70"/>
      <c r="B188" s="76"/>
      <c r="C188" s="91"/>
      <c r="D188" s="76">
        <v>1</v>
      </c>
      <c r="E188" s="166"/>
      <c r="F188" s="167"/>
      <c r="G188" s="166"/>
      <c r="H188" s="166"/>
      <c r="I188" s="166"/>
      <c r="J188" s="193"/>
      <c r="K188" s="203"/>
    </row>
    <row r="189" spans="1:13" s="43" customFormat="1" x14ac:dyDescent="0.25">
      <c r="A189" s="70"/>
      <c r="B189" s="76"/>
      <c r="C189" s="76"/>
      <c r="D189" s="76">
        <v>2</v>
      </c>
      <c r="E189" s="76"/>
      <c r="F189" s="122"/>
      <c r="G189" s="76"/>
      <c r="H189" s="122"/>
      <c r="I189" s="76"/>
      <c r="J189" s="191"/>
      <c r="K189" s="200"/>
      <c r="M189" s="64"/>
    </row>
    <row r="190" spans="1:13" s="43" customFormat="1" x14ac:dyDescent="0.25">
      <c r="A190" s="70"/>
      <c r="B190" s="76"/>
      <c r="C190" s="76"/>
      <c r="D190" s="76">
        <v>3</v>
      </c>
      <c r="E190" s="76"/>
      <c r="F190" s="122"/>
      <c r="G190" s="76"/>
      <c r="H190" s="122"/>
      <c r="I190" s="76"/>
      <c r="J190" s="191"/>
      <c r="K190" s="200"/>
      <c r="M190" s="64"/>
    </row>
    <row r="191" spans="1:13" s="43" customFormat="1" x14ac:dyDescent="0.25">
      <c r="A191" s="70"/>
      <c r="B191" s="76"/>
      <c r="C191" s="76"/>
      <c r="D191" s="76">
        <v>4</v>
      </c>
      <c r="E191" s="76"/>
      <c r="F191" s="122">
        <v>5613</v>
      </c>
      <c r="G191" s="76"/>
      <c r="H191" s="122">
        <v>435</v>
      </c>
      <c r="I191" s="76"/>
      <c r="J191" s="191">
        <f>SUM(F191:I191)</f>
        <v>6048</v>
      </c>
      <c r="K191" s="200"/>
      <c r="M191" s="64"/>
    </row>
    <row r="192" spans="1:13" s="43" customFormat="1" x14ac:dyDescent="0.25">
      <c r="A192" s="70"/>
      <c r="B192" s="76"/>
      <c r="C192" s="76"/>
      <c r="D192" s="76">
        <v>5</v>
      </c>
      <c r="E192" s="76"/>
      <c r="F192" s="122">
        <v>5753</v>
      </c>
      <c r="G192" s="76"/>
      <c r="H192" s="122">
        <v>446</v>
      </c>
      <c r="I192" s="76"/>
      <c r="J192" s="191">
        <f>SUM(F192:I192)</f>
        <v>6199</v>
      </c>
      <c r="K192" s="200"/>
      <c r="M192" s="64"/>
    </row>
    <row r="193" spans="1:13" s="43" customFormat="1" ht="16.5" thickBot="1" x14ac:dyDescent="0.3">
      <c r="A193" s="161"/>
      <c r="B193" s="162"/>
      <c r="C193" s="162"/>
      <c r="D193" s="162">
        <v>5</v>
      </c>
      <c r="E193" s="162"/>
      <c r="F193" s="163">
        <v>5753</v>
      </c>
      <c r="G193" s="162"/>
      <c r="H193" s="163"/>
      <c r="I193" s="163">
        <v>1486</v>
      </c>
      <c r="J193" s="194">
        <f>SUM(F193:I193)</f>
        <v>7239</v>
      </c>
      <c r="K193" s="202"/>
      <c r="M193" s="64"/>
    </row>
    <row r="194" spans="1:13" s="43" customFormat="1" x14ac:dyDescent="0.25">
      <c r="A194" s="66">
        <v>20</v>
      </c>
      <c r="B194" s="67" t="s">
        <v>45</v>
      </c>
      <c r="C194" s="68" t="s">
        <v>18</v>
      </c>
      <c r="D194" s="135">
        <v>0</v>
      </c>
      <c r="E194" s="135"/>
      <c r="F194" s="118"/>
      <c r="G194" s="135"/>
      <c r="H194" s="118"/>
      <c r="I194" s="135"/>
      <c r="J194" s="195"/>
      <c r="K194" s="200"/>
      <c r="M194" s="64"/>
    </row>
    <row r="195" spans="1:13" s="43" customFormat="1" x14ac:dyDescent="0.25">
      <c r="A195" s="70"/>
      <c r="B195" s="65"/>
      <c r="C195" s="91"/>
      <c r="D195" s="76">
        <v>1</v>
      </c>
      <c r="E195" s="76"/>
      <c r="F195" s="122"/>
      <c r="G195" s="76"/>
      <c r="H195" s="122"/>
      <c r="I195" s="76"/>
      <c r="J195" s="191"/>
      <c r="K195" s="200"/>
      <c r="M195" s="63"/>
    </row>
    <row r="196" spans="1:13" s="43" customFormat="1" x14ac:dyDescent="0.25">
      <c r="A196" s="70"/>
      <c r="B196" s="76"/>
      <c r="C196" s="91"/>
      <c r="D196" s="76">
        <v>2</v>
      </c>
      <c r="E196" s="76"/>
      <c r="F196" s="122">
        <v>5080</v>
      </c>
      <c r="G196" s="76"/>
      <c r="H196" s="122">
        <v>369</v>
      </c>
      <c r="I196" s="76"/>
      <c r="J196" s="191">
        <f t="shared" ref="J196:J202" si="34">SUM(F196:I196)</f>
        <v>5449</v>
      </c>
      <c r="K196" s="200"/>
      <c r="M196" s="63"/>
    </row>
    <row r="197" spans="1:13" s="43" customFormat="1" x14ac:dyDescent="0.25">
      <c r="A197" s="70"/>
      <c r="B197" s="76"/>
      <c r="C197" s="91"/>
      <c r="D197" s="76">
        <v>3</v>
      </c>
      <c r="E197" s="76"/>
      <c r="F197" s="122">
        <v>5334</v>
      </c>
      <c r="G197" s="76"/>
      <c r="H197" s="122">
        <v>424</v>
      </c>
      <c r="I197" s="76"/>
      <c r="J197" s="191">
        <f t="shared" si="34"/>
        <v>5758</v>
      </c>
      <c r="K197" s="200"/>
      <c r="M197" s="64"/>
    </row>
    <row r="198" spans="1:13" s="43" customFormat="1" x14ac:dyDescent="0.25">
      <c r="A198" s="70"/>
      <c r="B198" s="76"/>
      <c r="C198" s="91"/>
      <c r="D198" s="76">
        <v>3</v>
      </c>
      <c r="E198" s="76"/>
      <c r="F198" s="122">
        <v>5334</v>
      </c>
      <c r="G198" s="76"/>
      <c r="H198" s="122"/>
      <c r="I198" s="122">
        <v>1293</v>
      </c>
      <c r="J198" s="191">
        <f t="shared" si="34"/>
        <v>6627</v>
      </c>
      <c r="K198" s="202"/>
      <c r="M198" s="64"/>
    </row>
    <row r="199" spans="1:13" s="43" customFormat="1" x14ac:dyDescent="0.25">
      <c r="A199" s="70"/>
      <c r="B199" s="76"/>
      <c r="C199" s="91"/>
      <c r="D199" s="76">
        <v>4</v>
      </c>
      <c r="E199" s="76"/>
      <c r="F199" s="122">
        <v>5467</v>
      </c>
      <c r="G199" s="76"/>
      <c r="H199" s="122">
        <v>398</v>
      </c>
      <c r="I199" s="122"/>
      <c r="J199" s="191">
        <f t="shared" si="34"/>
        <v>5865</v>
      </c>
      <c r="K199" s="202"/>
      <c r="M199" s="64"/>
    </row>
    <row r="200" spans="1:13" s="43" customFormat="1" x14ac:dyDescent="0.25">
      <c r="A200" s="70"/>
      <c r="B200" s="76"/>
      <c r="C200" s="91"/>
      <c r="D200" s="76">
        <v>4</v>
      </c>
      <c r="E200" s="76"/>
      <c r="F200" s="122">
        <v>5467</v>
      </c>
      <c r="G200" s="76"/>
      <c r="H200" s="122"/>
      <c r="I200" s="122">
        <v>1325</v>
      </c>
      <c r="J200" s="191">
        <f t="shared" si="34"/>
        <v>6792</v>
      </c>
      <c r="K200" s="202"/>
      <c r="M200" s="64"/>
    </row>
    <row r="201" spans="1:13" s="43" customFormat="1" x14ac:dyDescent="0.25">
      <c r="A201" s="70"/>
      <c r="B201" s="76"/>
      <c r="C201" s="91"/>
      <c r="D201" s="76">
        <v>5</v>
      </c>
      <c r="E201" s="76"/>
      <c r="F201" s="122">
        <v>5604</v>
      </c>
      <c r="G201" s="76"/>
      <c r="H201" s="122">
        <v>407</v>
      </c>
      <c r="I201" s="76"/>
      <c r="J201" s="191">
        <f t="shared" si="34"/>
        <v>6011</v>
      </c>
      <c r="K201" s="200"/>
      <c r="M201" s="64"/>
    </row>
    <row r="202" spans="1:13" s="43" customFormat="1" ht="16.5" thickBot="1" x14ac:dyDescent="0.3">
      <c r="A202" s="161"/>
      <c r="B202" s="162"/>
      <c r="C202" s="168"/>
      <c r="D202" s="162">
        <v>5</v>
      </c>
      <c r="E202" s="162"/>
      <c r="F202" s="122">
        <v>5604</v>
      </c>
      <c r="G202" s="162"/>
      <c r="H202" s="163"/>
      <c r="I202" s="163">
        <v>1358</v>
      </c>
      <c r="J202" s="194">
        <f t="shared" si="34"/>
        <v>6962</v>
      </c>
      <c r="K202" s="202"/>
      <c r="M202" s="64"/>
    </row>
    <row r="203" spans="1:13" s="43" customFormat="1" x14ac:dyDescent="0.25">
      <c r="A203" s="66">
        <v>21</v>
      </c>
      <c r="B203" s="67" t="s">
        <v>47</v>
      </c>
      <c r="C203" s="68" t="s">
        <v>43</v>
      </c>
      <c r="D203" s="135">
        <v>0</v>
      </c>
      <c r="E203" s="164"/>
      <c r="F203" s="165"/>
      <c r="G203" s="164"/>
      <c r="H203" s="164"/>
      <c r="I203" s="164"/>
      <c r="J203" s="192"/>
      <c r="K203" s="203"/>
    </row>
    <row r="204" spans="1:13" s="43" customFormat="1" x14ac:dyDescent="0.25">
      <c r="A204" s="70"/>
      <c r="B204" s="76"/>
      <c r="C204" s="91"/>
      <c r="D204" s="76">
        <v>1</v>
      </c>
      <c r="E204" s="166"/>
      <c r="F204" s="167"/>
      <c r="G204" s="166"/>
      <c r="H204" s="166"/>
      <c r="I204" s="166"/>
      <c r="J204" s="193"/>
      <c r="K204" s="203"/>
    </row>
    <row r="205" spans="1:13" s="43" customFormat="1" x14ac:dyDescent="0.25">
      <c r="A205" s="70"/>
      <c r="B205" s="76"/>
      <c r="C205" s="91"/>
      <c r="D205" s="76">
        <v>2</v>
      </c>
      <c r="E205" s="76"/>
      <c r="F205" s="122"/>
      <c r="G205" s="76"/>
      <c r="H205" s="122"/>
      <c r="I205" s="76"/>
      <c r="J205" s="191"/>
      <c r="K205" s="200"/>
      <c r="M205" s="64"/>
    </row>
    <row r="206" spans="1:13" s="43" customFormat="1" x14ac:dyDescent="0.25">
      <c r="A206" s="70"/>
      <c r="B206" s="76"/>
      <c r="C206" s="91"/>
      <c r="D206" s="76">
        <v>2</v>
      </c>
      <c r="E206" s="76"/>
      <c r="F206" s="122"/>
      <c r="G206" s="76"/>
      <c r="H206" s="122"/>
      <c r="I206" s="122"/>
      <c r="J206" s="191"/>
      <c r="K206" s="202"/>
      <c r="M206" s="64"/>
    </row>
    <row r="207" spans="1:13" s="43" customFormat="1" x14ac:dyDescent="0.25">
      <c r="A207" s="70"/>
      <c r="B207" s="76"/>
      <c r="C207" s="91"/>
      <c r="D207" s="76">
        <v>3</v>
      </c>
      <c r="E207" s="76"/>
      <c r="F207" s="122">
        <v>5547</v>
      </c>
      <c r="G207" s="76"/>
      <c r="H207" s="122"/>
      <c r="I207" s="122">
        <v>2312</v>
      </c>
      <c r="J207" s="191">
        <f t="shared" ref="J207:J212" si="35">SUM(F207:I207)</f>
        <v>7859</v>
      </c>
      <c r="K207" s="202"/>
      <c r="M207" s="64"/>
    </row>
    <row r="208" spans="1:13" s="43" customFormat="1" x14ac:dyDescent="0.25">
      <c r="A208" s="70"/>
      <c r="B208" s="76"/>
      <c r="C208" s="91"/>
      <c r="D208" s="76">
        <v>3</v>
      </c>
      <c r="E208" s="76"/>
      <c r="F208" s="122">
        <v>5547</v>
      </c>
      <c r="G208" s="122">
        <v>277</v>
      </c>
      <c r="H208" s="122"/>
      <c r="I208" s="76"/>
      <c r="J208" s="191">
        <f t="shared" si="35"/>
        <v>5824</v>
      </c>
      <c r="K208" s="200"/>
      <c r="M208" s="64"/>
    </row>
    <row r="209" spans="1:13" s="43" customFormat="1" x14ac:dyDescent="0.25">
      <c r="A209" s="70"/>
      <c r="B209" s="76"/>
      <c r="C209" s="91"/>
      <c r="D209" s="76">
        <v>4</v>
      </c>
      <c r="E209" s="76"/>
      <c r="F209" s="122">
        <v>5686</v>
      </c>
      <c r="G209" s="76"/>
      <c r="H209" s="122">
        <v>711</v>
      </c>
      <c r="I209" s="76"/>
      <c r="J209" s="191">
        <f t="shared" si="35"/>
        <v>6397</v>
      </c>
      <c r="K209" s="200"/>
      <c r="M209" s="64"/>
    </row>
    <row r="210" spans="1:13" s="43" customFormat="1" x14ac:dyDescent="0.25">
      <c r="A210" s="70"/>
      <c r="B210" s="76"/>
      <c r="C210" s="91"/>
      <c r="D210" s="76">
        <v>4</v>
      </c>
      <c r="E210" s="76"/>
      <c r="F210" s="122">
        <v>5686</v>
      </c>
      <c r="G210" s="76"/>
      <c r="H210" s="122"/>
      <c r="I210" s="122">
        <v>2370</v>
      </c>
      <c r="J210" s="191">
        <f t="shared" si="35"/>
        <v>8056</v>
      </c>
      <c r="K210" s="202"/>
      <c r="M210" s="64"/>
    </row>
    <row r="211" spans="1:13" s="43" customFormat="1" x14ac:dyDescent="0.25">
      <c r="A211" s="70"/>
      <c r="B211" s="76"/>
      <c r="C211" s="91"/>
      <c r="D211" s="76">
        <v>5</v>
      </c>
      <c r="E211" s="76"/>
      <c r="F211" s="122">
        <v>5828</v>
      </c>
      <c r="G211" s="76"/>
      <c r="H211" s="122">
        <v>729</v>
      </c>
      <c r="I211" s="122"/>
      <c r="J211" s="191">
        <f t="shared" si="35"/>
        <v>6557</v>
      </c>
      <c r="K211" s="202"/>
      <c r="M211" s="64"/>
    </row>
    <row r="212" spans="1:13" s="43" customFormat="1" ht="16.5" thickBot="1" x14ac:dyDescent="0.3">
      <c r="A212" s="161"/>
      <c r="B212" s="162"/>
      <c r="C212" s="168"/>
      <c r="D212" s="162">
        <v>5</v>
      </c>
      <c r="E212" s="162"/>
      <c r="F212" s="163">
        <v>5828</v>
      </c>
      <c r="G212" s="162"/>
      <c r="H212" s="163"/>
      <c r="I212" s="163">
        <v>2429</v>
      </c>
      <c r="J212" s="194">
        <f t="shared" si="35"/>
        <v>8257</v>
      </c>
      <c r="K212" s="202"/>
      <c r="M212" s="64"/>
    </row>
    <row r="213" spans="1:13" s="43" customFormat="1" x14ac:dyDescent="0.25">
      <c r="A213" s="66">
        <v>22</v>
      </c>
      <c r="B213" s="67" t="s">
        <v>48</v>
      </c>
      <c r="C213" s="68" t="s">
        <v>43</v>
      </c>
      <c r="D213" s="135">
        <v>0</v>
      </c>
      <c r="E213" s="135"/>
      <c r="F213" s="118"/>
      <c r="G213" s="118"/>
      <c r="H213" s="118"/>
      <c r="I213" s="118"/>
      <c r="J213" s="195"/>
      <c r="K213" s="202"/>
      <c r="M213" s="64"/>
    </row>
    <row r="214" spans="1:13" s="43" customFormat="1" x14ac:dyDescent="0.25">
      <c r="A214" s="70"/>
      <c r="B214" s="76"/>
      <c r="C214" s="91"/>
      <c r="D214" s="76">
        <v>1</v>
      </c>
      <c r="E214" s="166"/>
      <c r="F214" s="122">
        <v>4967</v>
      </c>
      <c r="G214" s="122"/>
      <c r="H214" s="122"/>
      <c r="I214" s="122">
        <v>2070</v>
      </c>
      <c r="J214" s="191">
        <f t="shared" ref="J214:J221" si="36">SUM(F214:I214)</f>
        <v>7037</v>
      </c>
      <c r="K214" s="202"/>
      <c r="M214" s="64"/>
    </row>
    <row r="215" spans="1:13" s="43" customFormat="1" x14ac:dyDescent="0.25">
      <c r="A215" s="70"/>
      <c r="B215" s="76"/>
      <c r="C215" s="76"/>
      <c r="D215" s="76">
        <v>2</v>
      </c>
      <c r="E215" s="76"/>
      <c r="F215" s="122"/>
      <c r="G215" s="122"/>
      <c r="H215" s="122"/>
      <c r="I215" s="122"/>
      <c r="J215" s="191"/>
      <c r="K215" s="202"/>
      <c r="M215" s="64"/>
    </row>
    <row r="216" spans="1:13" s="43" customFormat="1" x14ac:dyDescent="0.25">
      <c r="A216" s="70"/>
      <c r="B216" s="76"/>
      <c r="C216" s="76"/>
      <c r="D216" s="76">
        <v>3</v>
      </c>
      <c r="E216" s="76"/>
      <c r="F216" s="122"/>
      <c r="G216" s="122"/>
      <c r="H216" s="122"/>
      <c r="I216" s="122"/>
      <c r="J216" s="191"/>
      <c r="K216" s="202"/>
      <c r="M216" s="64"/>
    </row>
    <row r="217" spans="1:13" s="43" customFormat="1" x14ac:dyDescent="0.25">
      <c r="A217" s="70"/>
      <c r="B217" s="76"/>
      <c r="C217" s="76"/>
      <c r="D217" s="76">
        <v>4</v>
      </c>
      <c r="E217" s="76"/>
      <c r="F217" s="122">
        <v>5613</v>
      </c>
      <c r="G217" s="122"/>
      <c r="H217" s="122">
        <v>702</v>
      </c>
      <c r="I217" s="122"/>
      <c r="J217" s="191">
        <f t="shared" si="36"/>
        <v>6315</v>
      </c>
      <c r="K217" s="202"/>
      <c r="M217" s="64"/>
    </row>
    <row r="218" spans="1:13" s="43" customFormat="1" x14ac:dyDescent="0.25">
      <c r="A218" s="70"/>
      <c r="B218" s="76"/>
      <c r="C218" s="76"/>
      <c r="D218" s="76">
        <v>4</v>
      </c>
      <c r="E218" s="76"/>
      <c r="F218" s="122">
        <v>5613</v>
      </c>
      <c r="G218" s="122"/>
      <c r="H218" s="122"/>
      <c r="I218" s="122">
        <v>2339</v>
      </c>
      <c r="J218" s="191">
        <f t="shared" si="36"/>
        <v>7952</v>
      </c>
      <c r="K218" s="202"/>
      <c r="M218" s="64"/>
    </row>
    <row r="219" spans="1:13" s="43" customFormat="1" ht="16.5" thickBot="1" x14ac:dyDescent="0.3">
      <c r="A219" s="161"/>
      <c r="B219" s="162"/>
      <c r="C219" s="162"/>
      <c r="D219" s="162">
        <v>5</v>
      </c>
      <c r="E219" s="162"/>
      <c r="F219" s="163">
        <v>5753</v>
      </c>
      <c r="G219" s="163"/>
      <c r="H219" s="163"/>
      <c r="I219" s="163">
        <v>2397</v>
      </c>
      <c r="J219" s="194">
        <f t="shared" si="36"/>
        <v>8150</v>
      </c>
      <c r="K219" s="202"/>
    </row>
    <row r="220" spans="1:13" s="43" customFormat="1" ht="16.5" thickBot="1" x14ac:dyDescent="0.3">
      <c r="A220" s="60">
        <v>23</v>
      </c>
      <c r="B220" s="61" t="s">
        <v>49</v>
      </c>
      <c r="C220" s="62" t="s">
        <v>18</v>
      </c>
      <c r="D220" s="131">
        <v>1</v>
      </c>
      <c r="E220" s="131"/>
      <c r="F220" s="132">
        <v>4838</v>
      </c>
      <c r="G220" s="131"/>
      <c r="H220" s="132"/>
      <c r="I220" s="132">
        <v>1173</v>
      </c>
      <c r="J220" s="188">
        <f t="shared" si="36"/>
        <v>6011</v>
      </c>
      <c r="K220" s="202"/>
    </row>
    <row r="221" spans="1:13" s="43" customFormat="1" ht="16.5" thickBot="1" x14ac:dyDescent="0.3">
      <c r="A221" s="181">
        <v>24</v>
      </c>
      <c r="B221" s="61" t="s">
        <v>73</v>
      </c>
      <c r="C221" s="182"/>
      <c r="D221" s="174">
        <v>5</v>
      </c>
      <c r="E221" s="174"/>
      <c r="F221" s="183">
        <v>5753</v>
      </c>
      <c r="G221" s="174"/>
      <c r="H221" s="183"/>
      <c r="I221" s="183">
        <v>1486</v>
      </c>
      <c r="J221" s="196">
        <f t="shared" si="36"/>
        <v>7239</v>
      </c>
      <c r="K221" s="202"/>
    </row>
    <row r="222" spans="1:13" s="43" customFormat="1" x14ac:dyDescent="0.25">
      <c r="A222" s="66">
        <v>25</v>
      </c>
      <c r="B222" s="67" t="s">
        <v>50</v>
      </c>
      <c r="C222" s="68" t="s">
        <v>51</v>
      </c>
      <c r="D222" s="135">
        <v>0</v>
      </c>
      <c r="E222" s="164"/>
      <c r="F222" s="165"/>
      <c r="G222" s="164"/>
      <c r="H222" s="164"/>
      <c r="I222" s="165"/>
      <c r="J222" s="192"/>
      <c r="K222" s="204"/>
      <c r="M222" s="64"/>
    </row>
    <row r="223" spans="1:13" s="43" customFormat="1" x14ac:dyDescent="0.25">
      <c r="A223" s="70"/>
      <c r="B223" s="76"/>
      <c r="C223" s="76"/>
      <c r="D223" s="76">
        <v>1</v>
      </c>
      <c r="E223" s="76"/>
      <c r="F223" s="122">
        <v>4580</v>
      </c>
      <c r="G223" s="76"/>
      <c r="H223" s="122"/>
      <c r="I223" s="122">
        <v>950</v>
      </c>
      <c r="J223" s="191">
        <f t="shared" ref="J223:J224" si="37">SUM(F223:I223)</f>
        <v>5530</v>
      </c>
      <c r="K223" s="202"/>
      <c r="M223" s="64"/>
    </row>
    <row r="224" spans="1:13" s="43" customFormat="1" x14ac:dyDescent="0.25">
      <c r="A224" s="70"/>
      <c r="B224" s="76"/>
      <c r="C224" s="76"/>
      <c r="D224" s="76">
        <v>2</v>
      </c>
      <c r="E224" s="76"/>
      <c r="F224" s="122">
        <v>4809</v>
      </c>
      <c r="G224" s="76"/>
      <c r="H224" s="122"/>
      <c r="I224" s="122">
        <v>967</v>
      </c>
      <c r="J224" s="191">
        <f t="shared" si="37"/>
        <v>5776</v>
      </c>
      <c r="K224" s="202"/>
      <c r="M224" s="64"/>
    </row>
    <row r="225" spans="1:13" s="43" customFormat="1" x14ac:dyDescent="0.25">
      <c r="A225" s="70"/>
      <c r="B225" s="76"/>
      <c r="C225" s="76"/>
      <c r="D225" s="76">
        <v>3</v>
      </c>
      <c r="E225" s="76"/>
      <c r="F225" s="122">
        <v>5049</v>
      </c>
      <c r="G225" s="76"/>
      <c r="H225" s="122"/>
      <c r="I225" s="122">
        <v>1015</v>
      </c>
      <c r="J225" s="191">
        <f>SUM(F225:I225)</f>
        <v>6064</v>
      </c>
      <c r="K225" s="202"/>
      <c r="M225" s="64"/>
    </row>
    <row r="226" spans="1:13" s="43" customFormat="1" x14ac:dyDescent="0.25">
      <c r="A226" s="70"/>
      <c r="B226" s="76"/>
      <c r="C226" s="76"/>
      <c r="D226" s="76">
        <v>4</v>
      </c>
      <c r="E226" s="76"/>
      <c r="F226" s="122">
        <v>5175</v>
      </c>
      <c r="G226" s="76"/>
      <c r="H226" s="122"/>
      <c r="I226" s="122">
        <v>1040</v>
      </c>
      <c r="J226" s="191">
        <f>SUM(F226:I226)</f>
        <v>6215</v>
      </c>
      <c r="K226" s="202"/>
      <c r="M226" s="64"/>
    </row>
    <row r="227" spans="1:13" s="43" customFormat="1" ht="16.5" thickBot="1" x14ac:dyDescent="0.3">
      <c r="A227" s="161"/>
      <c r="B227" s="162"/>
      <c r="C227" s="162"/>
      <c r="D227" s="162">
        <v>5</v>
      </c>
      <c r="E227" s="162"/>
      <c r="F227" s="163">
        <v>5304</v>
      </c>
      <c r="G227" s="162"/>
      <c r="H227" s="163"/>
      <c r="I227" s="163">
        <v>1067</v>
      </c>
      <c r="J227" s="194">
        <f>SUM(F227:I227)</f>
        <v>6371</v>
      </c>
      <c r="K227" s="202"/>
      <c r="M227" s="64"/>
    </row>
    <row r="228" spans="1:13" s="43" customFormat="1" x14ac:dyDescent="0.25">
      <c r="A228" s="66">
        <v>26</v>
      </c>
      <c r="B228" s="67" t="s">
        <v>52</v>
      </c>
      <c r="C228" s="68" t="s">
        <v>51</v>
      </c>
      <c r="D228" s="76">
        <v>5</v>
      </c>
      <c r="E228" s="76"/>
      <c r="F228" s="122">
        <v>4420</v>
      </c>
      <c r="G228" s="76"/>
      <c r="H228" s="122">
        <v>320</v>
      </c>
      <c r="I228" s="122"/>
      <c r="J228" s="191">
        <f>SUM(F228:I228)</f>
        <v>4740</v>
      </c>
      <c r="K228" s="202"/>
      <c r="M228" s="64"/>
    </row>
    <row r="229" spans="1:13" s="43" customFormat="1" ht="16.5" thickBot="1" x14ac:dyDescent="0.3">
      <c r="A229" s="161"/>
      <c r="B229" s="171"/>
      <c r="C229" s="168"/>
      <c r="D229" s="162">
        <v>5</v>
      </c>
      <c r="E229" s="162"/>
      <c r="F229" s="163">
        <v>4420</v>
      </c>
      <c r="G229" s="162"/>
      <c r="H229" s="163"/>
      <c r="I229" s="163">
        <v>1067</v>
      </c>
      <c r="J229" s="194">
        <f>SUM(F229:I229)</f>
        <v>5487</v>
      </c>
      <c r="K229" s="202"/>
    </row>
    <row r="230" spans="1:13" s="43" customFormat="1" x14ac:dyDescent="0.25">
      <c r="A230" s="66">
        <v>27</v>
      </c>
      <c r="B230" s="67" t="s">
        <v>53</v>
      </c>
      <c r="C230" s="68" t="s">
        <v>51</v>
      </c>
      <c r="D230" s="135">
        <v>0</v>
      </c>
      <c r="E230" s="164"/>
      <c r="F230" s="165"/>
      <c r="G230" s="165"/>
      <c r="H230" s="165"/>
      <c r="I230" s="165"/>
      <c r="J230" s="192"/>
      <c r="K230" s="204"/>
    </row>
    <row r="231" spans="1:13" s="43" customFormat="1" x14ac:dyDescent="0.25">
      <c r="A231" s="70"/>
      <c r="B231" s="76"/>
      <c r="C231" s="91"/>
      <c r="D231" s="121">
        <v>1</v>
      </c>
      <c r="E231" s="122"/>
      <c r="F231" s="122"/>
      <c r="G231" s="122"/>
      <c r="H231" s="122"/>
      <c r="I231" s="122"/>
      <c r="J231" s="191"/>
      <c r="K231" s="202"/>
      <c r="M231" s="64"/>
    </row>
    <row r="232" spans="1:13" s="43" customFormat="1" x14ac:dyDescent="0.25">
      <c r="A232" s="70"/>
      <c r="B232" s="76"/>
      <c r="C232" s="76"/>
      <c r="D232" s="76">
        <v>2</v>
      </c>
      <c r="E232" s="76"/>
      <c r="F232" s="122">
        <v>4050</v>
      </c>
      <c r="G232" s="76"/>
      <c r="H232" s="122">
        <v>286</v>
      </c>
      <c r="I232" s="122"/>
      <c r="J232" s="191">
        <f t="shared" ref="J232:J238" si="38">SUM(F232:I232)</f>
        <v>4336</v>
      </c>
      <c r="K232" s="202"/>
      <c r="M232" s="64"/>
    </row>
    <row r="233" spans="1:13" s="43" customFormat="1" x14ac:dyDescent="0.25">
      <c r="A233" s="70"/>
      <c r="B233" s="76"/>
      <c r="C233" s="76"/>
      <c r="D233" s="76">
        <v>3</v>
      </c>
      <c r="E233" s="76"/>
      <c r="F233" s="122">
        <v>4207</v>
      </c>
      <c r="G233" s="76"/>
      <c r="H233" s="122">
        <v>300</v>
      </c>
      <c r="I233" s="122"/>
      <c r="J233" s="191">
        <f t="shared" si="38"/>
        <v>4507</v>
      </c>
      <c r="K233" s="202"/>
      <c r="M233" s="64"/>
    </row>
    <row r="234" spans="1:13" s="43" customFormat="1" x14ac:dyDescent="0.25">
      <c r="A234" s="70"/>
      <c r="B234" s="76"/>
      <c r="C234" s="76"/>
      <c r="D234" s="76">
        <v>3</v>
      </c>
      <c r="E234" s="76"/>
      <c r="F234" s="122">
        <v>4207</v>
      </c>
      <c r="G234" s="76"/>
      <c r="H234" s="122"/>
      <c r="I234" s="122">
        <v>1000</v>
      </c>
      <c r="J234" s="191">
        <f t="shared" si="38"/>
        <v>5207</v>
      </c>
      <c r="K234" s="202"/>
      <c r="M234" s="64"/>
    </row>
    <row r="235" spans="1:13" s="43" customFormat="1" x14ac:dyDescent="0.25">
      <c r="A235" s="70"/>
      <c r="B235" s="76"/>
      <c r="C235" s="76"/>
      <c r="D235" s="76">
        <v>4</v>
      </c>
      <c r="E235" s="76"/>
      <c r="F235" s="122">
        <v>4312</v>
      </c>
      <c r="G235" s="76"/>
      <c r="H235" s="122">
        <v>308</v>
      </c>
      <c r="I235" s="122"/>
      <c r="J235" s="191">
        <f t="shared" si="38"/>
        <v>4620</v>
      </c>
      <c r="K235" s="202"/>
      <c r="M235" s="64"/>
    </row>
    <row r="236" spans="1:13" s="43" customFormat="1" x14ac:dyDescent="0.25">
      <c r="A236" s="70"/>
      <c r="B236" s="76"/>
      <c r="C236" s="76"/>
      <c r="D236" s="76">
        <v>4</v>
      </c>
      <c r="E236" s="76"/>
      <c r="F236" s="122">
        <v>4312</v>
      </c>
      <c r="G236" s="76"/>
      <c r="H236" s="122"/>
      <c r="I236" s="122">
        <v>1025</v>
      </c>
      <c r="J236" s="191">
        <f t="shared" si="38"/>
        <v>5337</v>
      </c>
      <c r="K236" s="202"/>
      <c r="M236" s="64"/>
    </row>
    <row r="237" spans="1:13" s="43" customFormat="1" x14ac:dyDescent="0.25">
      <c r="A237" s="70"/>
      <c r="B237" s="76"/>
      <c r="C237" s="76"/>
      <c r="D237" s="76">
        <v>5</v>
      </c>
      <c r="E237" s="76"/>
      <c r="F237" s="122">
        <v>4420</v>
      </c>
      <c r="G237" s="76"/>
      <c r="H237" s="122">
        <v>315</v>
      </c>
      <c r="I237" s="122"/>
      <c r="J237" s="191">
        <f t="shared" si="38"/>
        <v>4735</v>
      </c>
      <c r="K237" s="202"/>
      <c r="M237" s="64"/>
    </row>
    <row r="238" spans="1:13" s="43" customFormat="1" ht="16.5" thickBot="1" x14ac:dyDescent="0.3">
      <c r="A238" s="161"/>
      <c r="B238" s="162"/>
      <c r="C238" s="162"/>
      <c r="D238" s="162">
        <v>5</v>
      </c>
      <c r="E238" s="162"/>
      <c r="F238" s="163">
        <v>4420</v>
      </c>
      <c r="G238" s="162"/>
      <c r="H238" s="163"/>
      <c r="I238" s="163">
        <v>1051</v>
      </c>
      <c r="J238" s="194">
        <f t="shared" si="38"/>
        <v>5471</v>
      </c>
      <c r="K238" s="202"/>
      <c r="M238" s="64"/>
    </row>
    <row r="239" spans="1:13" s="43" customFormat="1" x14ac:dyDescent="0.25">
      <c r="A239" s="66">
        <v>28</v>
      </c>
      <c r="B239" s="67" t="s">
        <v>54</v>
      </c>
      <c r="C239" s="68" t="s">
        <v>51</v>
      </c>
      <c r="D239" s="135">
        <v>0</v>
      </c>
      <c r="E239" s="164"/>
      <c r="F239" s="165"/>
      <c r="G239" s="164"/>
      <c r="H239" s="164"/>
      <c r="I239" s="165"/>
      <c r="J239" s="192"/>
      <c r="K239" s="204"/>
      <c r="M239" s="64"/>
    </row>
    <row r="240" spans="1:13" s="43" customFormat="1" x14ac:dyDescent="0.25">
      <c r="A240" s="70"/>
      <c r="B240" s="76"/>
      <c r="C240" s="91"/>
      <c r="D240" s="76">
        <v>1</v>
      </c>
      <c r="E240" s="166"/>
      <c r="F240" s="167"/>
      <c r="G240" s="166"/>
      <c r="H240" s="167"/>
      <c r="I240" s="167"/>
      <c r="J240" s="193"/>
      <c r="K240" s="204"/>
      <c r="M240" s="64"/>
    </row>
    <row r="241" spans="1:14" s="43" customFormat="1" x14ac:dyDescent="0.25">
      <c r="A241" s="70"/>
      <c r="B241" s="76"/>
      <c r="C241" s="76"/>
      <c r="D241" s="76">
        <v>2</v>
      </c>
      <c r="E241" s="76"/>
      <c r="F241" s="122">
        <v>4050</v>
      </c>
      <c r="G241" s="76"/>
      <c r="H241" s="122"/>
      <c r="I241" s="122">
        <v>1207</v>
      </c>
      <c r="J241" s="191">
        <f>SUM(F241:I241)</f>
        <v>5257</v>
      </c>
      <c r="K241" s="202"/>
      <c r="M241" s="64"/>
    </row>
    <row r="242" spans="1:14" s="43" customFormat="1" x14ac:dyDescent="0.25">
      <c r="A242" s="70"/>
      <c r="B242" s="76"/>
      <c r="C242" s="76"/>
      <c r="D242" s="76">
        <v>3</v>
      </c>
      <c r="E242" s="76"/>
      <c r="F242" s="122">
        <v>4207</v>
      </c>
      <c r="G242" s="76"/>
      <c r="H242" s="122"/>
      <c r="I242" s="122">
        <v>1268</v>
      </c>
      <c r="J242" s="191">
        <f t="shared" ref="J242:J243" si="39">SUM(F242:I242)</f>
        <v>5475</v>
      </c>
      <c r="K242" s="202"/>
      <c r="M242" s="64"/>
    </row>
    <row r="243" spans="1:14" s="43" customFormat="1" x14ac:dyDescent="0.25">
      <c r="A243" s="70"/>
      <c r="B243" s="76"/>
      <c r="C243" s="76"/>
      <c r="D243" s="76">
        <v>4</v>
      </c>
      <c r="E243" s="76"/>
      <c r="F243" s="122"/>
      <c r="G243" s="76"/>
      <c r="H243" s="122"/>
      <c r="I243" s="122"/>
      <c r="J243" s="191">
        <f t="shared" si="39"/>
        <v>0</v>
      </c>
      <c r="K243" s="202"/>
      <c r="M243" s="64"/>
    </row>
    <row r="244" spans="1:14" s="43" customFormat="1" x14ac:dyDescent="0.25">
      <c r="A244" s="70"/>
      <c r="B244" s="76"/>
      <c r="C244" s="76"/>
      <c r="D244" s="76">
        <v>4</v>
      </c>
      <c r="E244" s="76"/>
      <c r="F244" s="122"/>
      <c r="G244" s="76"/>
      <c r="H244" s="122"/>
      <c r="I244" s="122"/>
      <c r="J244" s="191"/>
      <c r="K244" s="202"/>
      <c r="M244" s="64"/>
    </row>
    <row r="245" spans="1:14" s="43" customFormat="1" x14ac:dyDescent="0.25">
      <c r="A245" s="70"/>
      <c r="B245" s="76"/>
      <c r="C245" s="76"/>
      <c r="D245" s="76">
        <v>5</v>
      </c>
      <c r="E245" s="76"/>
      <c r="F245" s="122">
        <v>4420</v>
      </c>
      <c r="G245" s="76"/>
      <c r="H245" s="122">
        <v>400</v>
      </c>
      <c r="I245" s="122"/>
      <c r="J245" s="191">
        <f>SUM(F245:I245)</f>
        <v>4820</v>
      </c>
      <c r="K245" s="202"/>
      <c r="M245" s="64"/>
    </row>
    <row r="246" spans="1:14" s="43" customFormat="1" ht="16.5" thickBot="1" x14ac:dyDescent="0.3">
      <c r="A246" s="161"/>
      <c r="B246" s="162"/>
      <c r="C246" s="162"/>
      <c r="D246" s="162">
        <v>5</v>
      </c>
      <c r="E246" s="162"/>
      <c r="F246" s="163">
        <v>4420</v>
      </c>
      <c r="G246" s="162"/>
      <c r="H246" s="163"/>
      <c r="I246" s="163">
        <v>1332</v>
      </c>
      <c r="J246" s="194">
        <f>SUM(F246:I246)</f>
        <v>5752</v>
      </c>
      <c r="K246" s="202"/>
      <c r="M246" s="63"/>
    </row>
    <row r="247" spans="1:14" x14ac:dyDescent="0.25">
      <c r="H247" s="14"/>
      <c r="I247" s="14"/>
      <c r="J247" s="14"/>
      <c r="K247" s="198"/>
      <c r="L247" s="14"/>
      <c r="M247" s="14"/>
    </row>
    <row r="248" spans="1:14" x14ac:dyDescent="0.25">
      <c r="H248" s="14"/>
      <c r="I248" s="14"/>
      <c r="J248" s="14"/>
      <c r="K248" s="14"/>
      <c r="L248" s="14"/>
    </row>
    <row r="249" spans="1:14" x14ac:dyDescent="0.25">
      <c r="B249" s="40" t="s">
        <v>70</v>
      </c>
    </row>
    <row r="251" spans="1:14" ht="16.5" thickBot="1" x14ac:dyDescent="0.3">
      <c r="N251" s="10"/>
    </row>
    <row r="252" spans="1:14" s="43" customFormat="1" ht="135.75" thickBot="1" x14ac:dyDescent="0.3">
      <c r="A252" s="5" t="s">
        <v>1</v>
      </c>
      <c r="B252" s="6" t="s">
        <v>2</v>
      </c>
      <c r="C252" s="9" t="s">
        <v>3</v>
      </c>
      <c r="D252" s="6" t="s">
        <v>4</v>
      </c>
      <c r="E252" s="6"/>
      <c r="F252" s="93" t="s">
        <v>69</v>
      </c>
      <c r="G252" s="6" t="s">
        <v>55</v>
      </c>
      <c r="H252" s="6" t="s">
        <v>56</v>
      </c>
      <c r="I252" s="6" t="s">
        <v>57</v>
      </c>
      <c r="J252" s="6" t="s">
        <v>58</v>
      </c>
      <c r="K252" s="6" t="s">
        <v>8</v>
      </c>
      <c r="N252" s="63"/>
    </row>
    <row r="253" spans="1:14" s="43" customFormat="1" x14ac:dyDescent="0.25">
      <c r="A253" s="66">
        <v>1</v>
      </c>
      <c r="B253" s="67" t="s">
        <v>59</v>
      </c>
      <c r="C253" s="68" t="s">
        <v>51</v>
      </c>
      <c r="D253" s="135">
        <v>0</v>
      </c>
      <c r="E253" s="135"/>
      <c r="F253" s="118">
        <v>4050</v>
      </c>
      <c r="G253" s="118">
        <v>285</v>
      </c>
      <c r="H253" s="118">
        <v>285</v>
      </c>
      <c r="I253" s="118">
        <v>143</v>
      </c>
      <c r="J253" s="118">
        <v>475</v>
      </c>
      <c r="K253" s="136">
        <f t="shared" ref="K253:K261" si="40">SUM(F253+G253+H253+I253+J253)</f>
        <v>5238</v>
      </c>
      <c r="N253" s="63"/>
    </row>
    <row r="254" spans="1:14" s="43" customFormat="1" x14ac:dyDescent="0.25">
      <c r="A254" s="70"/>
      <c r="B254" s="90"/>
      <c r="C254" s="91"/>
      <c r="D254" s="21">
        <v>1</v>
      </c>
      <c r="E254" s="21"/>
      <c r="F254" s="23">
        <v>4050</v>
      </c>
      <c r="G254" s="23">
        <v>291</v>
      </c>
      <c r="H254" s="23">
        <v>291</v>
      </c>
      <c r="I254" s="23">
        <v>146</v>
      </c>
      <c r="J254" s="23">
        <v>486</v>
      </c>
      <c r="K254" s="134">
        <f t="shared" si="40"/>
        <v>5264</v>
      </c>
      <c r="N254" s="63"/>
    </row>
    <row r="255" spans="1:14" s="43" customFormat="1" x14ac:dyDescent="0.25">
      <c r="A255" s="70"/>
      <c r="B255" s="76"/>
      <c r="C255" s="76"/>
      <c r="D255" s="21">
        <v>2</v>
      </c>
      <c r="E255" s="21"/>
      <c r="F255" s="23">
        <v>4050</v>
      </c>
      <c r="G255" s="23">
        <v>306</v>
      </c>
      <c r="H255" s="23">
        <v>306</v>
      </c>
      <c r="I255" s="23">
        <v>153</v>
      </c>
      <c r="J255" s="23">
        <v>510</v>
      </c>
      <c r="K255" s="134">
        <f t="shared" si="40"/>
        <v>5325</v>
      </c>
      <c r="N255" s="63"/>
    </row>
    <row r="256" spans="1:14" s="43" customFormat="1" x14ac:dyDescent="0.25">
      <c r="A256" s="70"/>
      <c r="B256" s="76"/>
      <c r="C256" s="76"/>
      <c r="D256" s="21">
        <v>3</v>
      </c>
      <c r="E256" s="21"/>
      <c r="F256" s="23">
        <v>4207</v>
      </c>
      <c r="G256" s="23">
        <v>321</v>
      </c>
      <c r="H256" s="23">
        <v>321</v>
      </c>
      <c r="I256" s="23">
        <v>161</v>
      </c>
      <c r="J256" s="23">
        <v>536</v>
      </c>
      <c r="K256" s="134">
        <f t="shared" si="40"/>
        <v>5546</v>
      </c>
      <c r="N256" s="63"/>
    </row>
    <row r="257" spans="1:14" s="43" customFormat="1" x14ac:dyDescent="0.25">
      <c r="A257" s="70"/>
      <c r="B257" s="76"/>
      <c r="C257" s="76"/>
      <c r="D257" s="21">
        <v>3</v>
      </c>
      <c r="E257" s="21"/>
      <c r="F257" s="23">
        <v>4207</v>
      </c>
      <c r="G257" s="23">
        <v>321</v>
      </c>
      <c r="H257" s="23">
        <v>321</v>
      </c>
      <c r="I257" s="23">
        <v>161</v>
      </c>
      <c r="J257" s="23">
        <v>1072</v>
      </c>
      <c r="K257" s="134">
        <f t="shared" si="40"/>
        <v>6082</v>
      </c>
      <c r="N257" s="63"/>
    </row>
    <row r="258" spans="1:14" s="43" customFormat="1" x14ac:dyDescent="0.25">
      <c r="A258" s="70"/>
      <c r="B258" s="76"/>
      <c r="C258" s="76"/>
      <c r="D258" s="21">
        <v>4</v>
      </c>
      <c r="E258" s="21"/>
      <c r="F258" s="23">
        <v>4312</v>
      </c>
      <c r="G258" s="23">
        <v>329</v>
      </c>
      <c r="H258" s="23">
        <v>329</v>
      </c>
      <c r="I258" s="23">
        <v>165</v>
      </c>
      <c r="J258" s="23">
        <v>549</v>
      </c>
      <c r="K258" s="134">
        <f t="shared" si="40"/>
        <v>5684</v>
      </c>
      <c r="N258" s="63"/>
    </row>
    <row r="259" spans="1:14" s="43" customFormat="1" x14ac:dyDescent="0.25">
      <c r="A259" s="70"/>
      <c r="B259" s="76"/>
      <c r="C259" s="76"/>
      <c r="D259" s="21">
        <v>4</v>
      </c>
      <c r="E259" s="21"/>
      <c r="F259" s="23">
        <v>4312</v>
      </c>
      <c r="G259" s="23">
        <v>329</v>
      </c>
      <c r="H259" s="23">
        <v>329</v>
      </c>
      <c r="I259" s="23">
        <v>165</v>
      </c>
      <c r="J259" s="23">
        <v>1098</v>
      </c>
      <c r="K259" s="134">
        <f t="shared" si="40"/>
        <v>6233</v>
      </c>
      <c r="N259" s="63"/>
    </row>
    <row r="260" spans="1:14" x14ac:dyDescent="0.25">
      <c r="A260" s="29"/>
      <c r="B260" s="21"/>
      <c r="C260" s="21"/>
      <c r="D260" s="21">
        <v>5</v>
      </c>
      <c r="E260" s="21"/>
      <c r="F260" s="23">
        <v>4420</v>
      </c>
      <c r="G260" s="23">
        <v>338</v>
      </c>
      <c r="H260" s="23">
        <v>338</v>
      </c>
      <c r="I260" s="23">
        <v>169</v>
      </c>
      <c r="J260" s="23">
        <v>563</v>
      </c>
      <c r="K260" s="134">
        <f t="shared" si="40"/>
        <v>5828</v>
      </c>
      <c r="N260" s="63"/>
    </row>
    <row r="261" spans="1:14" x14ac:dyDescent="0.25">
      <c r="A261" s="29"/>
      <c r="B261" s="21"/>
      <c r="C261" s="21"/>
      <c r="D261" s="21">
        <v>5</v>
      </c>
      <c r="E261" s="21"/>
      <c r="F261" s="23">
        <v>4420</v>
      </c>
      <c r="G261" s="23">
        <v>338</v>
      </c>
      <c r="H261" s="23">
        <v>338</v>
      </c>
      <c r="I261" s="23">
        <v>169</v>
      </c>
      <c r="J261" s="23">
        <v>1126</v>
      </c>
      <c r="K261" s="134">
        <f t="shared" si="40"/>
        <v>6391</v>
      </c>
      <c r="N261" s="63"/>
    </row>
    <row r="262" spans="1:14" x14ac:dyDescent="0.25">
      <c r="N262" s="14"/>
    </row>
    <row r="263" spans="1:14" x14ac:dyDescent="0.25">
      <c r="N263" s="14"/>
    </row>
    <row r="264" spans="1:14" x14ac:dyDescent="0.25">
      <c r="N264" s="14"/>
    </row>
    <row r="265" spans="1:14" x14ac:dyDescent="0.25">
      <c r="B265" s="1" t="s">
        <v>82</v>
      </c>
      <c r="N265" s="14"/>
    </row>
    <row r="266" spans="1:14" x14ac:dyDescent="0.25">
      <c r="B266" s="223" t="s">
        <v>83</v>
      </c>
      <c r="C266" s="223"/>
      <c r="D266" s="223"/>
      <c r="E266" s="223"/>
      <c r="F266" s="223"/>
      <c r="G266" s="223"/>
      <c r="H266" s="223"/>
      <c r="I266" s="223"/>
      <c r="J266" s="223"/>
      <c r="K266" s="223"/>
      <c r="L266" s="223"/>
      <c r="M266" s="223"/>
      <c r="N266" s="14"/>
    </row>
    <row r="267" spans="1:14" ht="33" customHeight="1" x14ac:dyDescent="0.25">
      <c r="B267" s="222" t="s">
        <v>96</v>
      </c>
      <c r="C267" s="223"/>
      <c r="D267" s="223"/>
      <c r="E267" s="223"/>
      <c r="F267" s="223"/>
      <c r="G267" s="223"/>
      <c r="H267" s="223"/>
      <c r="I267" s="223"/>
      <c r="J267" s="223"/>
      <c r="K267" s="223"/>
      <c r="L267" s="223"/>
      <c r="M267" s="223"/>
      <c r="N267" s="14"/>
    </row>
    <row r="268" spans="1:14" ht="66" customHeight="1" x14ac:dyDescent="0.25">
      <c r="B268" s="222" t="s">
        <v>92</v>
      </c>
      <c r="C268" s="222"/>
      <c r="D268" s="222"/>
      <c r="E268" s="222"/>
      <c r="F268" s="222"/>
      <c r="G268" s="222"/>
      <c r="H268" s="222"/>
      <c r="I268" s="222"/>
      <c r="J268" s="222"/>
      <c r="K268" s="222"/>
      <c r="L268" s="222"/>
      <c r="M268" s="222"/>
      <c r="N268" s="14"/>
    </row>
    <row r="269" spans="1:14" ht="33" customHeight="1" x14ac:dyDescent="0.25">
      <c r="B269" s="222" t="s">
        <v>94</v>
      </c>
      <c r="C269" s="222"/>
      <c r="D269" s="222"/>
      <c r="E269" s="222"/>
      <c r="F269" s="222"/>
      <c r="G269" s="222"/>
      <c r="H269" s="222"/>
      <c r="I269" s="222"/>
      <c r="J269" s="222"/>
      <c r="K269" s="222"/>
      <c r="L269" s="222"/>
      <c r="M269" s="222"/>
      <c r="N269" s="14"/>
    </row>
    <row r="270" spans="1:14" ht="35.25" customHeight="1" x14ac:dyDescent="0.25">
      <c r="B270" s="222" t="s">
        <v>93</v>
      </c>
      <c r="C270" s="222"/>
      <c r="D270" s="222"/>
      <c r="E270" s="222"/>
      <c r="F270" s="222"/>
      <c r="G270" s="222"/>
      <c r="H270" s="222"/>
      <c r="I270" s="222"/>
      <c r="J270" s="222"/>
      <c r="K270" s="222"/>
      <c r="L270" s="222"/>
      <c r="M270" s="222"/>
      <c r="N270" s="14"/>
    </row>
    <row r="271" spans="1:14" ht="48" customHeight="1" x14ac:dyDescent="0.25">
      <c r="B271" s="222" t="s">
        <v>84</v>
      </c>
      <c r="C271" s="223"/>
      <c r="D271" s="223"/>
      <c r="E271" s="223"/>
      <c r="F271" s="223"/>
      <c r="G271" s="223"/>
      <c r="H271" s="223"/>
      <c r="I271" s="223"/>
      <c r="J271" s="223"/>
      <c r="K271" s="223"/>
      <c r="L271" s="223"/>
      <c r="M271" s="223"/>
      <c r="N271" s="14"/>
    </row>
    <row r="272" spans="1:14" ht="77.25" customHeight="1" x14ac:dyDescent="0.25">
      <c r="B272" s="224" t="s">
        <v>85</v>
      </c>
      <c r="C272" s="225"/>
      <c r="D272" s="225"/>
      <c r="E272" s="225"/>
      <c r="F272" s="225"/>
      <c r="G272" s="225"/>
      <c r="H272" s="225"/>
      <c r="I272" s="225"/>
      <c r="J272" s="225"/>
      <c r="K272" s="225"/>
      <c r="L272" s="225"/>
      <c r="M272" s="225"/>
      <c r="N272" s="14"/>
    </row>
    <row r="273" spans="1:14" ht="78.75" customHeight="1" x14ac:dyDescent="0.25">
      <c r="B273" s="224" t="s">
        <v>81</v>
      </c>
      <c r="C273" s="224"/>
      <c r="D273" s="224"/>
      <c r="E273" s="224"/>
      <c r="F273" s="224"/>
      <c r="G273" s="224"/>
      <c r="H273" s="224"/>
      <c r="I273" s="224"/>
      <c r="J273" s="224"/>
      <c r="K273" s="224"/>
      <c r="L273" s="224"/>
      <c r="M273" s="224"/>
      <c r="N273" s="14"/>
    </row>
    <row r="274" spans="1:14" ht="33" customHeight="1" x14ac:dyDescent="0.25">
      <c r="B274" s="224" t="s">
        <v>95</v>
      </c>
      <c r="C274" s="224"/>
      <c r="D274" s="224"/>
      <c r="E274" s="224"/>
      <c r="F274" s="224"/>
      <c r="G274" s="224"/>
      <c r="H274" s="224"/>
      <c r="I274" s="224"/>
      <c r="J274" s="224"/>
      <c r="K274" s="224"/>
      <c r="L274" s="224"/>
      <c r="M274" s="224"/>
      <c r="N274" s="14"/>
    </row>
    <row r="275" spans="1:14" ht="48" customHeight="1" x14ac:dyDescent="0.25">
      <c r="A275" s="228"/>
      <c r="B275" s="224" t="s">
        <v>80</v>
      </c>
      <c r="C275" s="225"/>
      <c r="D275" s="225"/>
      <c r="E275" s="225"/>
      <c r="F275" s="225"/>
      <c r="G275" s="225"/>
      <c r="H275" s="225"/>
      <c r="I275" s="225"/>
      <c r="J275" s="225"/>
      <c r="K275" s="225"/>
      <c r="L275" s="225"/>
      <c r="M275" s="225"/>
      <c r="N275" s="14"/>
    </row>
    <row r="276" spans="1:14" ht="44.25" customHeight="1" x14ac:dyDescent="0.25">
      <c r="B276" s="222" t="s">
        <v>86</v>
      </c>
      <c r="C276" s="223"/>
      <c r="D276" s="223"/>
      <c r="E276" s="223"/>
      <c r="F276" s="223"/>
      <c r="G276" s="223"/>
      <c r="H276" s="223"/>
      <c r="I276" s="223"/>
      <c r="J276" s="223"/>
      <c r="K276" s="223"/>
      <c r="L276" s="223"/>
      <c r="M276" s="223"/>
      <c r="N276" s="14"/>
    </row>
    <row r="277" spans="1:14" ht="27.75" customHeight="1" x14ac:dyDescent="0.25">
      <c r="B277" s="222" t="s">
        <v>87</v>
      </c>
      <c r="C277" s="223"/>
      <c r="D277" s="223"/>
      <c r="E277" s="223"/>
      <c r="F277" s="223"/>
      <c r="G277" s="223"/>
      <c r="H277" s="223"/>
      <c r="I277" s="223"/>
      <c r="J277" s="223"/>
      <c r="K277" s="223"/>
      <c r="L277" s="223"/>
      <c r="M277" s="223"/>
      <c r="N277" s="14"/>
    </row>
    <row r="278" spans="1:14" ht="60.75" customHeight="1" x14ac:dyDescent="0.25">
      <c r="B278" s="222" t="s">
        <v>88</v>
      </c>
      <c r="C278" s="223"/>
      <c r="D278" s="223"/>
      <c r="E278" s="223"/>
      <c r="F278" s="223"/>
      <c r="G278" s="223"/>
      <c r="H278" s="223"/>
      <c r="I278" s="223"/>
      <c r="J278" s="223"/>
      <c r="K278" s="223"/>
      <c r="L278" s="223"/>
      <c r="M278" s="223"/>
      <c r="N278" s="14"/>
    </row>
    <row r="279" spans="1:14" ht="21" customHeight="1" x14ac:dyDescent="0.25">
      <c r="B279" s="226"/>
      <c r="C279" s="227"/>
      <c r="D279" s="227"/>
      <c r="E279" s="227"/>
      <c r="F279" s="227"/>
      <c r="G279" s="227"/>
      <c r="H279" s="227"/>
      <c r="I279" s="227"/>
      <c r="J279" s="227"/>
      <c r="K279" s="227"/>
      <c r="L279" s="227"/>
      <c r="M279" s="227"/>
      <c r="N279" s="14"/>
    </row>
    <row r="280" spans="1:14" ht="16.5" customHeight="1" x14ac:dyDescent="0.25">
      <c r="B280" s="222" t="s">
        <v>89</v>
      </c>
      <c r="C280" s="222"/>
      <c r="D280" s="222"/>
      <c r="E280" s="222"/>
      <c r="F280" s="222"/>
      <c r="G280" s="222"/>
      <c r="H280" s="222"/>
      <c r="I280" s="222"/>
      <c r="J280" s="222"/>
      <c r="K280" s="222"/>
      <c r="L280" s="222"/>
      <c r="M280" s="222"/>
      <c r="N280" s="14"/>
    </row>
    <row r="281" spans="1:14" ht="35.25" customHeight="1" x14ac:dyDescent="0.25">
      <c r="B281" s="222" t="s">
        <v>90</v>
      </c>
      <c r="C281" s="223"/>
      <c r="D281" s="223"/>
      <c r="E281" s="223"/>
      <c r="F281" s="223"/>
      <c r="G281" s="223"/>
      <c r="H281" s="223"/>
      <c r="I281" s="223"/>
      <c r="J281" s="223"/>
      <c r="K281" s="223"/>
      <c r="L281" s="223"/>
      <c r="M281" s="223"/>
      <c r="N281" s="14"/>
    </row>
    <row r="282" spans="1:14" x14ac:dyDescent="0.25">
      <c r="N282" s="14"/>
    </row>
    <row r="285" spans="1:14" x14ac:dyDescent="0.25">
      <c r="C285" s="14" t="s">
        <v>60</v>
      </c>
      <c r="D285" s="14"/>
      <c r="E285" s="14"/>
      <c r="F285" s="14"/>
      <c r="I285" s="14" t="s">
        <v>61</v>
      </c>
      <c r="J285" s="14"/>
      <c r="K285" s="14"/>
    </row>
    <row r="286" spans="1:14" x14ac:dyDescent="0.25">
      <c r="C286" s="14" t="s">
        <v>62</v>
      </c>
      <c r="D286" s="14"/>
      <c r="E286" s="14"/>
      <c r="F286" s="14"/>
      <c r="I286" s="14" t="s">
        <v>79</v>
      </c>
      <c r="J286" s="14"/>
      <c r="K286" s="14"/>
    </row>
    <row r="380" spans="1:4" x14ac:dyDescent="0.25">
      <c r="A380" s="229"/>
      <c r="B380" s="229"/>
      <c r="C380" s="229"/>
      <c r="D380" s="229"/>
    </row>
    <row r="381" spans="1:4" x14ac:dyDescent="0.25">
      <c r="A381" s="229"/>
      <c r="B381" s="229"/>
      <c r="C381" s="229"/>
      <c r="D381" s="229"/>
    </row>
    <row r="382" spans="1:4" x14ac:dyDescent="0.25">
      <c r="A382" s="229"/>
      <c r="B382" s="229"/>
      <c r="C382" s="229"/>
      <c r="D382" s="229"/>
    </row>
    <row r="383" spans="1:4" x14ac:dyDescent="0.25">
      <c r="A383" s="229"/>
      <c r="B383" s="229"/>
      <c r="C383" s="229"/>
      <c r="D383" s="229"/>
    </row>
    <row r="384" spans="1:4" x14ac:dyDescent="0.25">
      <c r="A384" s="229"/>
      <c r="B384" s="229"/>
      <c r="C384" s="229"/>
      <c r="D384" s="229"/>
    </row>
    <row r="385" spans="1:4" x14ac:dyDescent="0.25">
      <c r="A385" s="229"/>
      <c r="B385" s="230"/>
      <c r="C385" s="229"/>
      <c r="D385" s="229"/>
    </row>
    <row r="386" spans="1:4" x14ac:dyDescent="0.25">
      <c r="A386" s="229"/>
      <c r="B386" s="230"/>
      <c r="C386" s="229"/>
      <c r="D386" s="229"/>
    </row>
    <row r="387" spans="1:4" x14ac:dyDescent="0.25">
      <c r="A387" s="229"/>
      <c r="B387" s="229"/>
      <c r="C387" s="229"/>
      <c r="D387" s="229"/>
    </row>
    <row r="388" spans="1:4" x14ac:dyDescent="0.25">
      <c r="A388" s="229"/>
      <c r="B388" s="229"/>
      <c r="C388" s="229"/>
      <c r="D388" s="229"/>
    </row>
  </sheetData>
  <mergeCells count="15">
    <mergeCell ref="B277:M277"/>
    <mergeCell ref="B278:M278"/>
    <mergeCell ref="B281:M281"/>
    <mergeCell ref="B280:M280"/>
    <mergeCell ref="B267:M267"/>
    <mergeCell ref="B268:M268"/>
    <mergeCell ref="B269:M269"/>
    <mergeCell ref="B270:M270"/>
    <mergeCell ref="B274:M274"/>
    <mergeCell ref="B275:M275"/>
    <mergeCell ref="B273:M273"/>
    <mergeCell ref="B266:M266"/>
    <mergeCell ref="B271:M271"/>
    <mergeCell ref="B272:M272"/>
    <mergeCell ref="B276:M276"/>
  </mergeCells>
  <pageMargins left="0.25" right="0.25" top="1" bottom="1" header="0.5" footer="0.5"/>
  <pageSetup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Internet salarii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Veress Eva</dc:creator>
  <cp:lastModifiedBy>Veress Eva</cp:lastModifiedBy>
  <cp:lastPrinted>2025-04-28T09:54:11Z</cp:lastPrinted>
  <dcterms:created xsi:type="dcterms:W3CDTF">2020-04-20T09:58:03Z</dcterms:created>
  <dcterms:modified xsi:type="dcterms:W3CDTF">2025-04-28T12:40:47Z</dcterms:modified>
</cp:coreProperties>
</file>